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D:\DU AN\THUONG XUAN\KH 2025\1. Hồ sơ trình KH 2025 Thường Xuân\File số\"/>
    </mc:Choice>
  </mc:AlternateContent>
  <xr:revisionPtr revIDLastSave="0" documentId="13_ncr:1_{BB22ECF2-908D-4EA4-96FB-0939A1907ED5}" xr6:coauthVersionLast="47" xr6:coauthVersionMax="47" xr10:uidLastSave="{00000000-0000-0000-0000-000000000000}"/>
  <bookViews>
    <workbookView xWindow="-108" yWindow="-108" windowWidth="23256" windowHeight="12456" firstSheet="1" activeTab="3" xr2:uid="{00000000-000D-0000-FFFF-FFFF00000000}"/>
  </bookViews>
  <sheets>
    <sheet name="HTB" sheetId="14" r:id="rId1"/>
    <sheet name="Bieu 1CH" sheetId="6" r:id="rId2"/>
    <sheet name="Bieu 4CH" sheetId="7" r:id="rId3"/>
    <sheet name="Bieu 17CH" sheetId="8" r:id="rId4"/>
    <sheet name="Bieu 18CH" sheetId="9" r:id="rId5"/>
    <sheet name="Bieu 19CH" sheetId="10" r:id="rId6"/>
    <sheet name="Bieu 20CH" sheetId="11" r:id="rId7"/>
    <sheet name="Bieu 24CH" sheetId="12" r:id="rId8"/>
    <sheet name="Bieu 25CH" sheetId="1" r:id="rId9"/>
    <sheet name="Sheet1" sheetId="15" state="hidden" r:id="rId10"/>
    <sheet name="bảng 11" sheetId="13" state="hidden" r:id="rId11"/>
  </sheets>
  <externalReferences>
    <externalReference r:id="rId12"/>
  </externalReferences>
  <definedNames>
    <definedName name="_xlnm._FilterDatabase" localSheetId="8" hidden="1">'Bieu 25CH'!$A$9:$I$197</definedName>
    <definedName name="_xlnm.Print_Area" localSheetId="3">'Bieu 17CH'!$A$1:$AA$89</definedName>
    <definedName name="_xlnm.Print_Area" localSheetId="1">'Bieu 1CH'!$A$1:$Z$80</definedName>
    <definedName name="_xlnm.Print_Area" localSheetId="7">'Bieu 24CH'!$A$1:$BT$79</definedName>
    <definedName name="_xlnm.Print_Area" localSheetId="8">'Bieu 25CH'!$A$1:$I$197</definedName>
    <definedName name="_xlnm.Print_Area" localSheetId="2">'Bieu 4CH'!$A$1:$I$67</definedName>
    <definedName name="_xlnm.Print_Area" localSheetId="0">HTB!$A$1:$C$12</definedName>
    <definedName name="_xlnm.Print_Titles" localSheetId="3">'Bieu 17CH'!$A:$F</definedName>
    <definedName name="_xlnm.Print_Titles" localSheetId="5">'Bieu 19CH'!$5:$7</definedName>
    <definedName name="_xlnm.Print_Titles" localSheetId="1">'Bieu 1CH'!$A:$D</definedName>
    <definedName name="_xlnm.Print_Titles" localSheetId="8">'Bieu 25CH'!$6:$8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3" l="1"/>
  <c r="F22" i="15" l="1"/>
  <c r="G22" i="15"/>
  <c r="E13" i="15" l="1"/>
  <c r="E14" i="15"/>
  <c r="E15" i="15"/>
  <c r="E16" i="15"/>
  <c r="E17" i="15"/>
  <c r="E18" i="15"/>
  <c r="E19" i="15"/>
  <c r="E20" i="15"/>
  <c r="E21" i="15"/>
  <c r="E7" i="15"/>
  <c r="E8" i="15"/>
  <c r="E9" i="15"/>
  <c r="E10" i="15"/>
  <c r="E11" i="15"/>
  <c r="E12" i="15"/>
  <c r="E6" i="15"/>
  <c r="E22" i="15" l="1"/>
  <c r="E9" i="6" l="1"/>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 i="6"/>
  <c r="C145" i="1" l="1"/>
  <c r="H10" i="7" l="1"/>
  <c r="H31" i="7" l="1"/>
  <c r="H9" i="7" l="1"/>
  <c r="H11" i="7"/>
  <c r="H12" i="7"/>
  <c r="H13" i="7"/>
  <c r="H14" i="7"/>
  <c r="H15" i="7"/>
  <c r="H16" i="7"/>
  <c r="H17" i="7"/>
  <c r="H18" i="7"/>
  <c r="H19" i="7"/>
  <c r="H20" i="7"/>
  <c r="H21" i="7"/>
  <c r="H22" i="7"/>
  <c r="H23" i="7"/>
  <c r="H24" i="7"/>
  <c r="H25" i="7"/>
  <c r="H26" i="7"/>
  <c r="H27" i="7"/>
  <c r="H28" i="7"/>
  <c r="H29" i="7"/>
  <c r="H30"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8" i="7"/>
  <c r="I62" i="7" l="1"/>
  <c r="I63" i="7"/>
  <c r="I64" i="7"/>
  <c r="I65" i="7"/>
  <c r="I66" i="7"/>
  <c r="I67" i="7"/>
  <c r="I8" i="7"/>
  <c r="G61" i="7"/>
  <c r="F61" i="7"/>
  <c r="I61" i="7" s="1"/>
  <c r="F60" i="7"/>
  <c r="I60" i="7" s="1"/>
  <c r="G59" i="7"/>
  <c r="F59" i="7"/>
  <c r="I59" i="7" s="1"/>
  <c r="G58" i="7"/>
  <c r="F58" i="7"/>
  <c r="I58" i="7" s="1"/>
  <c r="G57" i="7"/>
  <c r="F57" i="7"/>
  <c r="I57" i="7" s="1"/>
  <c r="F56" i="7"/>
  <c r="I56" i="7" s="1"/>
  <c r="G55" i="7"/>
  <c r="F55" i="7"/>
  <c r="I55" i="7" s="1"/>
  <c r="G54" i="7"/>
  <c r="F54" i="7"/>
  <c r="I54" i="7" s="1"/>
  <c r="G53" i="7"/>
  <c r="F53" i="7"/>
  <c r="I53" i="7" s="1"/>
  <c r="G52" i="7"/>
  <c r="F52" i="7"/>
  <c r="I52" i="7" s="1"/>
  <c r="G51" i="7"/>
  <c r="F51" i="7"/>
  <c r="I51" i="7" s="1"/>
  <c r="F50" i="7"/>
  <c r="I50" i="7" s="1"/>
  <c r="F49" i="7"/>
  <c r="I49" i="7" s="1"/>
  <c r="G48" i="7"/>
  <c r="F48" i="7"/>
  <c r="I48" i="7" s="1"/>
  <c r="F47" i="7"/>
  <c r="I47" i="7" s="1"/>
  <c r="F46" i="7"/>
  <c r="I46" i="7" s="1"/>
  <c r="G45" i="7"/>
  <c r="F45" i="7"/>
  <c r="I45" i="7" s="1"/>
  <c r="G44" i="7"/>
  <c r="F44" i="7"/>
  <c r="I44" i="7" s="1"/>
  <c r="G43" i="7"/>
  <c r="F43" i="7"/>
  <c r="I43" i="7" s="1"/>
  <c r="G42" i="7"/>
  <c r="F42" i="7"/>
  <c r="I42" i="7" s="1"/>
  <c r="F41" i="7"/>
  <c r="I41" i="7" s="1"/>
  <c r="G40" i="7"/>
  <c r="F40" i="7"/>
  <c r="I40" i="7" s="1"/>
  <c r="G39" i="7"/>
  <c r="F39" i="7"/>
  <c r="I39" i="7" s="1"/>
  <c r="G38" i="7"/>
  <c r="F38" i="7"/>
  <c r="I38" i="7" s="1"/>
  <c r="G37" i="7"/>
  <c r="F37" i="7"/>
  <c r="I37" i="7" s="1"/>
  <c r="G36" i="7"/>
  <c r="F36" i="7"/>
  <c r="I36" i="7" s="1"/>
  <c r="G35" i="7"/>
  <c r="F35" i="7"/>
  <c r="I35" i="7" s="1"/>
  <c r="G34" i="7"/>
  <c r="F34" i="7"/>
  <c r="I34" i="7" s="1"/>
  <c r="G33" i="7"/>
  <c r="F33" i="7"/>
  <c r="I33" i="7" s="1"/>
  <c r="G32" i="7"/>
  <c r="F32" i="7"/>
  <c r="I32" i="7" s="1"/>
  <c r="G31" i="7"/>
  <c r="F31" i="7"/>
  <c r="I31" i="7" s="1"/>
  <c r="G30" i="7"/>
  <c r="F30" i="7"/>
  <c r="I30" i="7" s="1"/>
  <c r="G29" i="7"/>
  <c r="F29" i="7"/>
  <c r="I29" i="7" s="1"/>
  <c r="G28" i="7"/>
  <c r="F28" i="7"/>
  <c r="I28" i="7" s="1"/>
  <c r="G27" i="7"/>
  <c r="F27" i="7"/>
  <c r="I27" i="7" s="1"/>
  <c r="F26" i="7"/>
  <c r="I26" i="7" s="1"/>
  <c r="G25" i="7"/>
  <c r="F25" i="7"/>
  <c r="I25" i="7" s="1"/>
  <c r="G24" i="7"/>
  <c r="F24" i="7"/>
  <c r="I24" i="7" s="1"/>
  <c r="G23" i="7"/>
  <c r="F23" i="7"/>
  <c r="I23" i="7" s="1"/>
  <c r="G22" i="7"/>
  <c r="F22" i="7"/>
  <c r="I22" i="7" s="1"/>
  <c r="F21" i="7"/>
  <c r="I21" i="7" s="1"/>
  <c r="G20" i="7"/>
  <c r="F20" i="7"/>
  <c r="I20" i="7" s="1"/>
  <c r="G19" i="7"/>
  <c r="F19" i="7"/>
  <c r="I19" i="7" s="1"/>
  <c r="G18" i="7"/>
  <c r="F18" i="7"/>
  <c r="I18" i="7" s="1"/>
  <c r="G17" i="7"/>
  <c r="F17" i="7"/>
  <c r="I17" i="7" s="1"/>
  <c r="G16" i="7"/>
  <c r="F16" i="7"/>
  <c r="I16" i="7" s="1"/>
  <c r="G15" i="7"/>
  <c r="F15" i="7"/>
  <c r="I15" i="7" s="1"/>
  <c r="G14" i="7"/>
  <c r="F14" i="7"/>
  <c r="I14" i="7" s="1"/>
  <c r="F13" i="7"/>
  <c r="I13" i="7" s="1"/>
  <c r="G12" i="7"/>
  <c r="F12" i="7"/>
  <c r="I12" i="7" s="1"/>
  <c r="G11" i="7"/>
  <c r="F11" i="7"/>
  <c r="I11" i="7" s="1"/>
  <c r="G10" i="7"/>
  <c r="F10" i="7"/>
  <c r="I10" i="7" s="1"/>
  <c r="G9" i="7"/>
  <c r="F9" i="7"/>
  <c r="I9" i="7" s="1"/>
  <c r="G8" i="7"/>
  <c r="D20" i="13" l="1"/>
  <c r="BZ80" i="12" l="1"/>
  <c r="CA80" i="12" s="1"/>
  <c r="BW80" i="12"/>
  <c r="BZ79" i="12"/>
  <c r="CA79" i="12" s="1"/>
  <c r="BW79" i="12"/>
  <c r="BX79" i="12" s="1"/>
  <c r="BZ68" i="12"/>
  <c r="CA68" i="12" s="1"/>
  <c r="BW68" i="12"/>
  <c r="BW52" i="12"/>
  <c r="BX52" i="12" s="1"/>
  <c r="BZ44" i="12"/>
  <c r="CA44" i="12" s="1"/>
  <c r="BZ31" i="12"/>
  <c r="CA31" i="12" s="1"/>
  <c r="BW31" i="12"/>
  <c r="BZ9" i="12"/>
  <c r="CA9" i="12" s="1"/>
  <c r="BW9" i="12"/>
  <c r="BV12" i="12"/>
  <c r="AB71" i="10"/>
  <c r="AA71" i="10"/>
  <c r="Z71" i="10"/>
  <c r="Y71" i="10"/>
  <c r="X71" i="10"/>
  <c r="W71" i="10"/>
  <c r="V71" i="10"/>
  <c r="U71" i="10"/>
  <c r="AB70" i="10"/>
  <c r="AA70" i="10"/>
  <c r="Z70" i="10"/>
  <c r="Y70" i="10"/>
  <c r="X70" i="10"/>
  <c r="W70" i="10"/>
  <c r="V70" i="10"/>
  <c r="U70" i="10"/>
  <c r="AB69" i="10"/>
  <c r="AA69" i="10"/>
  <c r="Z69" i="10"/>
  <c r="Y69" i="10"/>
  <c r="X69" i="10"/>
  <c r="W69" i="10"/>
  <c r="V69" i="10"/>
  <c r="U69" i="10"/>
  <c r="AB66" i="10"/>
  <c r="AA66" i="10"/>
  <c r="Z66" i="10"/>
  <c r="Y66" i="10"/>
  <c r="X66" i="10"/>
  <c r="W66" i="10"/>
  <c r="V66" i="10"/>
  <c r="U66" i="10"/>
  <c r="AB65" i="10"/>
  <c r="AA65" i="10"/>
  <c r="Z65" i="10"/>
  <c r="Y65" i="10"/>
  <c r="X65" i="10"/>
  <c r="W65" i="10"/>
  <c r="V65" i="10"/>
  <c r="U65" i="10"/>
  <c r="AB64" i="10"/>
  <c r="AA64" i="10"/>
  <c r="Z64" i="10"/>
  <c r="Y64" i="10"/>
  <c r="X64" i="10"/>
  <c r="W64" i="10"/>
  <c r="V64" i="10"/>
  <c r="U64" i="10"/>
  <c r="AB63" i="10"/>
  <c r="AA63" i="10"/>
  <c r="Z63" i="10"/>
  <c r="Y63" i="10"/>
  <c r="X63" i="10"/>
  <c r="W63" i="10"/>
  <c r="V63" i="10"/>
  <c r="U63" i="10"/>
  <c r="AB62" i="10"/>
  <c r="AA62" i="10"/>
  <c r="Z62" i="10"/>
  <c r="Y62" i="10"/>
  <c r="X62" i="10"/>
  <c r="W62" i="10"/>
  <c r="V62" i="10"/>
  <c r="U62" i="10"/>
  <c r="AB61" i="10"/>
  <c r="AA61" i="10"/>
  <c r="Z61" i="10"/>
  <c r="Y61" i="10"/>
  <c r="X61" i="10"/>
  <c r="W61" i="10"/>
  <c r="V61" i="10"/>
  <c r="U61" i="10"/>
  <c r="AB60" i="10"/>
  <c r="AA60" i="10"/>
  <c r="Z60" i="10"/>
  <c r="Y60" i="10"/>
  <c r="X60" i="10"/>
  <c r="W60" i="10"/>
  <c r="V60" i="10"/>
  <c r="U60" i="10"/>
  <c r="AB59" i="10"/>
  <c r="AA59" i="10"/>
  <c r="Z59" i="10"/>
  <c r="Y59" i="10"/>
  <c r="X59" i="10"/>
  <c r="W59" i="10"/>
  <c r="V59" i="10"/>
  <c r="U59" i="10"/>
  <c r="AB58" i="10"/>
  <c r="AA58" i="10"/>
  <c r="Z58" i="10"/>
  <c r="Y58" i="10"/>
  <c r="X58" i="10"/>
  <c r="W58" i="10"/>
  <c r="V58" i="10"/>
  <c r="U58" i="10"/>
  <c r="AB57" i="10"/>
  <c r="AA57" i="10"/>
  <c r="Z57" i="10"/>
  <c r="Y57" i="10"/>
  <c r="X57" i="10"/>
  <c r="W57" i="10"/>
  <c r="V57" i="10"/>
  <c r="U57" i="10"/>
  <c r="AB56" i="10"/>
  <c r="AA56" i="10"/>
  <c r="Z56" i="10"/>
  <c r="Y56" i="10"/>
  <c r="X56" i="10"/>
  <c r="W56" i="10"/>
  <c r="V56" i="10"/>
  <c r="U56" i="10"/>
  <c r="AB55" i="10"/>
  <c r="AA55" i="10"/>
  <c r="Z55" i="10"/>
  <c r="Y55" i="10"/>
  <c r="X55" i="10"/>
  <c r="W55" i="10"/>
  <c r="V55" i="10"/>
  <c r="U55" i="10"/>
  <c r="AB54" i="10"/>
  <c r="AA54" i="10"/>
  <c r="Z54" i="10"/>
  <c r="Y54" i="10"/>
  <c r="X54" i="10"/>
  <c r="W54" i="10"/>
  <c r="V54" i="10"/>
  <c r="U54" i="10"/>
  <c r="AB53" i="10"/>
  <c r="AA53" i="10"/>
  <c r="Z53" i="10"/>
  <c r="Y53" i="10"/>
  <c r="X53" i="10"/>
  <c r="W53" i="10"/>
  <c r="V53" i="10"/>
  <c r="U53" i="10"/>
  <c r="AB50" i="10"/>
  <c r="AA50" i="10"/>
  <c r="Z50" i="10"/>
  <c r="Y50" i="10"/>
  <c r="X50" i="10"/>
  <c r="W50" i="10"/>
  <c r="V50" i="10"/>
  <c r="U50" i="10"/>
  <c r="AB49" i="10"/>
  <c r="AA49" i="10"/>
  <c r="Z49" i="10"/>
  <c r="Y49" i="10"/>
  <c r="X49" i="10"/>
  <c r="W49" i="10"/>
  <c r="V49" i="10"/>
  <c r="U49" i="10"/>
  <c r="AB48" i="10"/>
  <c r="AA48" i="10"/>
  <c r="Z48" i="10"/>
  <c r="Y48" i="10"/>
  <c r="X48" i="10"/>
  <c r="W48" i="10"/>
  <c r="V48" i="10"/>
  <c r="U48" i="10"/>
  <c r="AB47" i="10"/>
  <c r="AA47" i="10"/>
  <c r="Z47" i="10"/>
  <c r="Y47" i="10"/>
  <c r="X47" i="10"/>
  <c r="W47" i="10"/>
  <c r="V47" i="10"/>
  <c r="U47" i="10"/>
  <c r="AB46" i="10"/>
  <c r="AA46" i="10"/>
  <c r="Z46" i="10"/>
  <c r="Y46" i="10"/>
  <c r="X46" i="10"/>
  <c r="W46" i="10"/>
  <c r="V46" i="10"/>
  <c r="U46" i="10"/>
  <c r="AB45" i="10"/>
  <c r="AA45" i="10"/>
  <c r="Z45" i="10"/>
  <c r="Y45" i="10"/>
  <c r="X45" i="10"/>
  <c r="W45" i="10"/>
  <c r="V45" i="10"/>
  <c r="U45" i="10"/>
  <c r="AB41" i="10"/>
  <c r="AA41" i="10"/>
  <c r="Z41" i="10"/>
  <c r="Y41" i="10"/>
  <c r="X41" i="10"/>
  <c r="W41" i="10"/>
  <c r="V41" i="10"/>
  <c r="U41" i="10"/>
  <c r="AB40" i="10"/>
  <c r="AA40" i="10"/>
  <c r="Z40" i="10"/>
  <c r="Y40" i="10"/>
  <c r="X40" i="10"/>
  <c r="W40" i="10"/>
  <c r="V40" i="10"/>
  <c r="U40" i="10"/>
  <c r="AB39" i="10"/>
  <c r="AA39" i="10"/>
  <c r="Z39" i="10"/>
  <c r="Y39" i="10"/>
  <c r="X39" i="10"/>
  <c r="W39" i="10"/>
  <c r="V39" i="10"/>
  <c r="U39" i="10"/>
  <c r="AB38" i="10"/>
  <c r="AA38" i="10"/>
  <c r="Z38" i="10"/>
  <c r="Y38" i="10"/>
  <c r="X38" i="10"/>
  <c r="W38" i="10"/>
  <c r="V38" i="10"/>
  <c r="U38" i="10"/>
  <c r="AB37" i="10"/>
  <c r="AA37" i="10"/>
  <c r="Z37" i="10"/>
  <c r="Y37" i="10"/>
  <c r="X37" i="10"/>
  <c r="W37" i="10"/>
  <c r="V37" i="10"/>
  <c r="U37" i="10"/>
  <c r="AB36" i="10"/>
  <c r="AA36" i="10"/>
  <c r="Z36" i="10"/>
  <c r="Y36" i="10"/>
  <c r="X36" i="10"/>
  <c r="W36" i="10"/>
  <c r="V36" i="10"/>
  <c r="U36" i="10"/>
  <c r="AB35" i="10"/>
  <c r="AA35" i="10"/>
  <c r="Z35" i="10"/>
  <c r="Y35" i="10"/>
  <c r="X35" i="10"/>
  <c r="W35" i="10"/>
  <c r="V35" i="10"/>
  <c r="U35" i="10"/>
  <c r="AB34" i="10"/>
  <c r="AA34" i="10"/>
  <c r="Z34" i="10"/>
  <c r="Y34" i="10"/>
  <c r="X34" i="10"/>
  <c r="W34" i="10"/>
  <c r="V34" i="10"/>
  <c r="U34" i="10"/>
  <c r="AB33" i="10"/>
  <c r="AA33" i="10"/>
  <c r="Z33" i="10"/>
  <c r="Y33" i="10"/>
  <c r="X33" i="10"/>
  <c r="W33" i="10"/>
  <c r="V33" i="10"/>
  <c r="U33" i="10"/>
  <c r="AB32" i="10"/>
  <c r="AA32" i="10"/>
  <c r="Z32" i="10"/>
  <c r="Y32" i="10"/>
  <c r="X32" i="10"/>
  <c r="W32" i="10"/>
  <c r="V32" i="10"/>
  <c r="U32" i="10"/>
  <c r="AB29" i="10"/>
  <c r="AA29" i="10"/>
  <c r="Z29" i="10"/>
  <c r="Y29" i="10"/>
  <c r="X29" i="10"/>
  <c r="W29" i="10"/>
  <c r="V29" i="10"/>
  <c r="U29" i="10"/>
  <c r="AB28" i="10"/>
  <c r="AA28" i="10"/>
  <c r="Z28" i="10"/>
  <c r="Y28" i="10"/>
  <c r="X28" i="10"/>
  <c r="W28" i="10"/>
  <c r="V28" i="10"/>
  <c r="U28" i="10"/>
  <c r="AB27" i="10"/>
  <c r="AA27" i="10"/>
  <c r="Z27" i="10"/>
  <c r="Y27" i="10"/>
  <c r="X27" i="10"/>
  <c r="W27" i="10"/>
  <c r="V27" i="10"/>
  <c r="U27" i="10"/>
  <c r="AB26" i="10"/>
  <c r="AA26" i="10"/>
  <c r="Z26" i="10"/>
  <c r="Y26" i="10"/>
  <c r="X26" i="10"/>
  <c r="W26" i="10"/>
  <c r="V26" i="10"/>
  <c r="U26" i="10"/>
  <c r="AB25" i="10"/>
  <c r="AA25" i="10"/>
  <c r="Z25" i="10"/>
  <c r="Y25" i="10"/>
  <c r="X25" i="10"/>
  <c r="W25" i="10"/>
  <c r="V25" i="10"/>
  <c r="U25" i="10"/>
  <c r="AB23" i="10"/>
  <c r="AA23" i="10"/>
  <c r="Z23" i="10"/>
  <c r="Y23" i="10"/>
  <c r="X23" i="10"/>
  <c r="W23" i="10"/>
  <c r="V23" i="10"/>
  <c r="U23" i="10"/>
  <c r="AB22" i="10"/>
  <c r="AA22" i="10"/>
  <c r="Z22" i="10"/>
  <c r="Y22" i="10"/>
  <c r="X22" i="10"/>
  <c r="W22" i="10"/>
  <c r="V22" i="10"/>
  <c r="U22" i="10"/>
  <c r="AB21" i="10"/>
  <c r="AA21" i="10"/>
  <c r="Z21" i="10"/>
  <c r="Y21" i="10"/>
  <c r="X21" i="10"/>
  <c r="W21" i="10"/>
  <c r="V21" i="10"/>
  <c r="U21" i="10"/>
  <c r="AB20" i="10"/>
  <c r="AA20" i="10"/>
  <c r="Z20" i="10"/>
  <c r="Y20" i="10"/>
  <c r="X20" i="10"/>
  <c r="W20" i="10"/>
  <c r="V20" i="10"/>
  <c r="U20" i="10"/>
  <c r="AB19" i="10"/>
  <c r="AA19" i="10"/>
  <c r="Z19" i="10"/>
  <c r="Y19" i="10"/>
  <c r="X19" i="10"/>
  <c r="W19" i="10"/>
  <c r="V19" i="10"/>
  <c r="U19" i="10"/>
  <c r="AB18" i="10"/>
  <c r="AA18" i="10"/>
  <c r="Z18" i="10"/>
  <c r="Y18" i="10"/>
  <c r="X18" i="10"/>
  <c r="W18" i="10"/>
  <c r="V18" i="10"/>
  <c r="U18" i="10"/>
  <c r="AB17" i="10"/>
  <c r="AA17" i="10"/>
  <c r="Z17" i="10"/>
  <c r="Y17" i="10"/>
  <c r="X17" i="10"/>
  <c r="W17" i="10"/>
  <c r="V17" i="10"/>
  <c r="U17" i="10"/>
  <c r="AB16" i="10"/>
  <c r="AA16" i="10"/>
  <c r="Z16" i="10"/>
  <c r="Y16" i="10"/>
  <c r="X16" i="10"/>
  <c r="W16" i="10"/>
  <c r="V16" i="10"/>
  <c r="U16" i="10"/>
  <c r="AB15" i="10"/>
  <c r="AA15" i="10"/>
  <c r="Z15" i="10"/>
  <c r="Y15" i="10"/>
  <c r="X15" i="10"/>
  <c r="W15" i="10"/>
  <c r="V15" i="10"/>
  <c r="U15" i="10"/>
  <c r="AB14" i="10"/>
  <c r="AA14" i="10"/>
  <c r="Z14" i="10"/>
  <c r="Y14" i="10"/>
  <c r="X14" i="10"/>
  <c r="W14" i="10"/>
  <c r="V14" i="10"/>
  <c r="U14" i="10"/>
  <c r="AB13" i="10"/>
  <c r="AA13" i="10"/>
  <c r="Z13" i="10"/>
  <c r="Y13" i="10"/>
  <c r="X13" i="10"/>
  <c r="W13" i="10"/>
  <c r="V13" i="10"/>
  <c r="U13" i="10"/>
  <c r="AB12" i="10"/>
  <c r="AA12" i="10"/>
  <c r="Z12" i="10"/>
  <c r="Y12" i="10"/>
  <c r="X12" i="10"/>
  <c r="W12" i="10"/>
  <c r="V12" i="10"/>
  <c r="U12" i="10"/>
  <c r="AB11" i="10"/>
  <c r="AA11" i="10"/>
  <c r="Z11" i="10"/>
  <c r="Y11" i="10"/>
  <c r="X11" i="10"/>
  <c r="W11" i="10"/>
  <c r="V11" i="10"/>
  <c r="U11" i="10"/>
  <c r="Z72" i="6"/>
  <c r="Y72" i="6"/>
  <c r="X72" i="6"/>
  <c r="W72" i="6"/>
  <c r="V72" i="6"/>
  <c r="Z67" i="6"/>
  <c r="Y67" i="6"/>
  <c r="X67" i="6"/>
  <c r="W67" i="6"/>
  <c r="V67" i="6"/>
  <c r="AA51" i="6"/>
  <c r="Z51" i="6"/>
  <c r="Y51" i="6"/>
  <c r="X51" i="6"/>
  <c r="W51" i="6"/>
  <c r="V51" i="6"/>
  <c r="Z43" i="6"/>
  <c r="Y43" i="6"/>
  <c r="X43" i="6"/>
  <c r="W43" i="6"/>
  <c r="V43" i="6"/>
  <c r="Z42" i="6"/>
  <c r="Y42" i="6"/>
  <c r="X42" i="6"/>
  <c r="W42" i="6"/>
  <c r="V42" i="6"/>
  <c r="Z30" i="6"/>
  <c r="Y30" i="6"/>
  <c r="X30" i="6"/>
  <c r="W30" i="6"/>
  <c r="V30" i="6"/>
  <c r="Z10" i="6"/>
  <c r="Z8" i="6" s="1"/>
  <c r="Y10" i="6"/>
  <c r="Y8" i="6" s="1"/>
  <c r="X10" i="6"/>
  <c r="X8" i="6" s="1"/>
  <c r="W10" i="6"/>
  <c r="W8" i="6" s="1"/>
  <c r="V10" i="6"/>
  <c r="V8" i="6" s="1"/>
  <c r="W67" i="10" l="1"/>
  <c r="V67" i="10"/>
  <c r="AA10" i="10"/>
  <c r="AA8" i="10" s="1"/>
  <c r="AB10" i="10"/>
  <c r="AB8" i="10" s="1"/>
  <c r="W43" i="10"/>
  <c r="W42" i="10" s="1"/>
  <c r="X10" i="10"/>
  <c r="X8" i="10" s="1"/>
  <c r="X30" i="10"/>
  <c r="AA67" i="10"/>
  <c r="X67" i="10"/>
  <c r="AB67" i="10"/>
  <c r="AB51" i="10"/>
  <c r="Y10" i="10"/>
  <c r="Y8" i="10" s="1"/>
  <c r="U43" i="10"/>
  <c r="U42" i="10" s="1"/>
  <c r="U51" i="10"/>
  <c r="Y51" i="10"/>
  <c r="V30" i="10"/>
  <c r="U30" i="10"/>
  <c r="V10" i="10"/>
  <c r="V8" i="10" s="1"/>
  <c r="X43" i="10"/>
  <c r="X42" i="10" s="1"/>
  <c r="V51" i="10"/>
  <c r="W10" i="10"/>
  <c r="W8" i="10" s="1"/>
  <c r="Y43" i="10"/>
  <c r="Y42" i="10" s="1"/>
  <c r="Z43" i="10"/>
  <c r="Z42" i="10" s="1"/>
  <c r="AA43" i="10"/>
  <c r="AA42" i="10" s="1"/>
  <c r="W30" i="10"/>
  <c r="Z10" i="10"/>
  <c r="Z8" i="10" s="1"/>
  <c r="Z30" i="10"/>
  <c r="AB43" i="10"/>
  <c r="AB42" i="10" s="1"/>
  <c r="AA30" i="10"/>
  <c r="AB30" i="10"/>
  <c r="V43" i="10"/>
  <c r="V42" i="10" s="1"/>
  <c r="U67" i="10"/>
  <c r="Y67" i="10"/>
  <c r="Z67" i="10"/>
  <c r="Y30" i="10"/>
  <c r="Y24" i="6"/>
  <c r="Y7" i="6" s="1"/>
  <c r="W24" i="6"/>
  <c r="W7" i="6" s="1"/>
  <c r="Z24" i="6"/>
  <c r="X24" i="6"/>
  <c r="V24" i="6"/>
  <c r="V7" i="6" s="1"/>
  <c r="Z7" i="6"/>
  <c r="BZ52" i="12"/>
  <c r="CA52" i="12" s="1"/>
  <c r="X7" i="6"/>
  <c r="AA51" i="10"/>
  <c r="BV22" i="12"/>
  <c r="BV14" i="12"/>
  <c r="W51" i="10"/>
  <c r="X51" i="10"/>
  <c r="BV23" i="12"/>
  <c r="BV63" i="12"/>
  <c r="BW63" i="12" s="1"/>
  <c r="Z51" i="10"/>
  <c r="BV27" i="12"/>
  <c r="BW27" i="12" s="1"/>
  <c r="BX27" i="12" s="1"/>
  <c r="U10" i="10"/>
  <c r="U8" i="10" s="1"/>
  <c r="BV25" i="12"/>
  <c r="BW25" i="12" s="1"/>
  <c r="BX25" i="12" s="1"/>
  <c r="BV15" i="12"/>
  <c r="BV77" i="12"/>
  <c r="BW77" i="12" s="1"/>
  <c r="BV17" i="12"/>
  <c r="BV20" i="12"/>
  <c r="BV71" i="12"/>
  <c r="BV47" i="12"/>
  <c r="BW47" i="12" s="1"/>
  <c r="BX47" i="12" s="1"/>
  <c r="BV48" i="12"/>
  <c r="BV70" i="12"/>
  <c r="BW44" i="12"/>
  <c r="AB24" i="10" l="1"/>
  <c r="U24" i="10"/>
  <c r="Y24" i="10"/>
  <c r="V24" i="10"/>
  <c r="Z24" i="10"/>
  <c r="AA24" i="10"/>
  <c r="X24" i="10"/>
  <c r="W24" i="10"/>
  <c r="BV37" i="12"/>
  <c r="BW37" i="12" s="1"/>
  <c r="BX37" i="12" s="1"/>
  <c r="BV39" i="12"/>
  <c r="BV21" i="12"/>
  <c r="BW17" i="12"/>
  <c r="BX17" i="12" s="1"/>
  <c r="BV74" i="12"/>
  <c r="BW74" i="12" s="1"/>
  <c r="BX74" i="12" s="1"/>
  <c r="BW48" i="12"/>
  <c r="BX48" i="12" s="1"/>
  <c r="BV35" i="12"/>
  <c r="BW71" i="12"/>
  <c r="BV26" i="12"/>
  <c r="BW26" i="12" s="1"/>
  <c r="BX26" i="12" s="1"/>
  <c r="BV38" i="12"/>
  <c r="BW38" i="12" s="1"/>
  <c r="BX38" i="12" s="1"/>
  <c r="BV46" i="12"/>
  <c r="BW20" i="12"/>
  <c r="BX20" i="12" s="1"/>
  <c r="BV18" i="12"/>
  <c r="BW18" i="12" s="1"/>
  <c r="BX18" i="12" s="1"/>
  <c r="BV60" i="12"/>
  <c r="BV73" i="12"/>
  <c r="BW73" i="12" s="1"/>
  <c r="BX73" i="12" s="1"/>
  <c r="BW14" i="12"/>
  <c r="BX14" i="12" s="1"/>
  <c r="BV65" i="12"/>
  <c r="BV76" i="12"/>
  <c r="BW76" i="12" s="1"/>
  <c r="BV61" i="12"/>
  <c r="BW61" i="12" s="1"/>
  <c r="BX61" i="12" s="1"/>
  <c r="BV29" i="12"/>
  <c r="BW29" i="12" s="1"/>
  <c r="BX29" i="12" s="1"/>
  <c r="BV28" i="12"/>
  <c r="BV13" i="12"/>
  <c r="BW13" i="12" s="1"/>
  <c r="BX13" i="12" s="1"/>
  <c r="BV64" i="12"/>
  <c r="BW64" i="12" s="1"/>
  <c r="BV32" i="12"/>
  <c r="BW32" i="12" s="1"/>
  <c r="BX32" i="12" s="1"/>
  <c r="BV40" i="12"/>
  <c r="BV16" i="12"/>
  <c r="BV41" i="12"/>
  <c r="BW41" i="12" s="1"/>
  <c r="BX41" i="12" s="1"/>
  <c r="BW15" i="12"/>
  <c r="BX15" i="12" s="1"/>
  <c r="BV50" i="12"/>
  <c r="BW50" i="12" s="1"/>
  <c r="BX50" i="12" s="1"/>
  <c r="BV19" i="12"/>
  <c r="BV58" i="12"/>
  <c r="BV66" i="12"/>
  <c r="BV49" i="12"/>
  <c r="BW49" i="12" s="1"/>
  <c r="BX49" i="12" s="1"/>
  <c r="BV62" i="12"/>
  <c r="BW62" i="12" s="1"/>
  <c r="BW28" i="12" l="1"/>
  <c r="BX28" i="12" s="1"/>
  <c r="BW46" i="12"/>
  <c r="BX46" i="12" s="1"/>
  <c r="BW60" i="12"/>
  <c r="BX60" i="12" s="1"/>
  <c r="BW58" i="12"/>
  <c r="BX58" i="12" s="1"/>
  <c r="BW65" i="12"/>
  <c r="BW66" i="12"/>
  <c r="BW39" i="12"/>
  <c r="BX39" i="12" s="1"/>
  <c r="BW35" i="12"/>
  <c r="BX35" i="12" s="1"/>
  <c r="BV45" i="12"/>
  <c r="BW45" i="12" s="1"/>
  <c r="BX45" i="12" s="1"/>
  <c r="BZ49" i="12"/>
  <c r="CA49" i="12" s="1"/>
  <c r="BV56" i="12"/>
  <c r="BW56" i="12" s="1"/>
  <c r="BX56" i="12" s="1"/>
  <c r="BV59" i="12"/>
  <c r="BW59" i="12" s="1"/>
  <c r="BX59" i="12" s="1"/>
  <c r="BV55" i="12"/>
  <c r="BW55" i="12" s="1"/>
  <c r="BX55" i="12" s="1"/>
  <c r="BZ27" i="12"/>
  <c r="CA27" i="12" s="1"/>
  <c r="BW16" i="12"/>
  <c r="BX16" i="12" s="1"/>
  <c r="BW70" i="12"/>
  <c r="BZ41" i="12"/>
  <c r="CA41" i="12" s="1"/>
  <c r="BV36" i="12"/>
  <c r="BV75" i="12"/>
  <c r="BW75" i="12" s="1"/>
  <c r="BX75" i="12" s="1"/>
  <c r="BV72" i="12"/>
  <c r="BZ64" i="12"/>
  <c r="CA64" i="12" s="1"/>
  <c r="BV53" i="12"/>
  <c r="BW53" i="12" s="1"/>
  <c r="BX53" i="12" s="1"/>
  <c r="BZ47" i="12"/>
  <c r="CA47" i="12" s="1"/>
  <c r="BV34" i="12"/>
  <c r="BW34" i="12" s="1"/>
  <c r="BX34" i="12" s="1"/>
  <c r="BV54" i="12"/>
  <c r="BW54" i="12" s="1"/>
  <c r="BX54" i="12" s="1"/>
  <c r="BZ77" i="12"/>
  <c r="CA77" i="12" s="1"/>
  <c r="BW40" i="12"/>
  <c r="BX40" i="12" s="1"/>
  <c r="BZ63" i="12"/>
  <c r="CA63" i="12" s="1"/>
  <c r="BV57" i="12"/>
  <c r="BW57" i="12" s="1"/>
  <c r="BX57" i="12" s="1"/>
  <c r="BV69" i="12"/>
  <c r="BW69" i="12" s="1"/>
  <c r="BV67" i="12"/>
  <c r="BW67" i="12" s="1"/>
  <c r="BZ62" i="12"/>
  <c r="CA62" i="12" s="1"/>
  <c r="BW21" i="12"/>
  <c r="BX21" i="12" s="1"/>
  <c r="BW12" i="12"/>
  <c r="BX12" i="12" s="1"/>
  <c r="BW19" i="12"/>
  <c r="BX19" i="12" s="1"/>
  <c r="BW22" i="12"/>
  <c r="BX22" i="12" s="1"/>
  <c r="BW72" i="12" l="1"/>
  <c r="BX72" i="12" s="1"/>
  <c r="BZ66" i="12"/>
  <c r="CA66" i="12" s="1"/>
  <c r="BZ71" i="12"/>
  <c r="CA71" i="12" s="1"/>
  <c r="BZ60" i="12"/>
  <c r="CA60" i="12" s="1"/>
  <c r="BZ38" i="12"/>
  <c r="CA38" i="12" s="1"/>
  <c r="BZ45" i="12"/>
  <c r="CA45" i="12" s="1"/>
  <c r="BZ57" i="12"/>
  <c r="CA57" i="12" s="1"/>
  <c r="BZ29" i="12"/>
  <c r="CA29" i="12" s="1"/>
  <c r="BW23" i="12"/>
  <c r="BZ70" i="12"/>
  <c r="CA70" i="12" s="1"/>
  <c r="BZ35" i="12"/>
  <c r="CA35" i="12" s="1"/>
  <c r="BZ46" i="12"/>
  <c r="CA46" i="12" s="1"/>
  <c r="BZ61" i="12"/>
  <c r="CA61" i="12" s="1"/>
  <c r="BZ34" i="12"/>
  <c r="CA34" i="12" s="1"/>
  <c r="BV43" i="12"/>
  <c r="BW36" i="12"/>
  <c r="BX36" i="12" s="1"/>
  <c r="BZ50" i="12"/>
  <c r="CA50" i="12" s="1"/>
  <c r="BV33" i="12"/>
  <c r="BV30" i="12"/>
  <c r="BZ25" i="12"/>
  <c r="CA25" i="12" s="1"/>
  <c r="BZ74" i="12"/>
  <c r="CA74" i="12" s="1"/>
  <c r="BZ32" i="12"/>
  <c r="CA32" i="12" s="1"/>
  <c r="BZ73" i="12"/>
  <c r="CA73" i="12" s="1"/>
  <c r="BZ37" i="12"/>
  <c r="CA37" i="12" s="1"/>
  <c r="BV11" i="12"/>
  <c r="BZ48" i="12"/>
  <c r="CA48" i="12" s="1"/>
  <c r="BZ76" i="12"/>
  <c r="CA76" i="12" s="1"/>
  <c r="BZ39" i="12"/>
  <c r="CA39" i="12" s="1"/>
  <c r="BZ28" i="12"/>
  <c r="CA28" i="12" s="1"/>
  <c r="BZ56" i="12"/>
  <c r="CA56" i="12" s="1"/>
  <c r="BZ54" i="12"/>
  <c r="CA54" i="12" s="1"/>
  <c r="BZ65" i="12"/>
  <c r="CA65" i="12" s="1"/>
  <c r="BZ40" i="12"/>
  <c r="CA40" i="12" s="1"/>
  <c r="BZ58" i="12"/>
  <c r="CA58" i="12" s="1"/>
  <c r="BZ55" i="12"/>
  <c r="CA55" i="12" s="1"/>
  <c r="BV51" i="12"/>
  <c r="BW51" i="12" s="1"/>
  <c r="BX51" i="12" s="1"/>
  <c r="BZ75" i="12" l="1"/>
  <c r="CA75" i="12" s="1"/>
  <c r="BW11" i="12"/>
  <c r="BX11" i="12" s="1"/>
  <c r="BZ18" i="12"/>
  <c r="CA18" i="12" s="1"/>
  <c r="BZ26" i="12"/>
  <c r="CA26" i="12" s="1"/>
  <c r="BV42" i="12"/>
  <c r="BW43" i="12"/>
  <c r="BZ14" i="12"/>
  <c r="CA14" i="12" s="1"/>
  <c r="BZ69" i="12"/>
  <c r="CA69" i="12" s="1"/>
  <c r="BZ59" i="12"/>
  <c r="CA59" i="12" s="1"/>
  <c r="BZ12" i="12"/>
  <c r="CA12" i="12" s="1"/>
  <c r="BZ21" i="12"/>
  <c r="CA21" i="12" s="1"/>
  <c r="BZ13" i="12"/>
  <c r="CA13" i="12" s="1"/>
  <c r="BZ53" i="12"/>
  <c r="CA53" i="12" s="1"/>
  <c r="BZ17" i="12"/>
  <c r="CA17" i="12" s="1"/>
  <c r="BV10" i="12"/>
  <c r="BZ22" i="12"/>
  <c r="CA22" i="12" s="1"/>
  <c r="BZ20" i="12"/>
  <c r="CA20" i="12" s="1"/>
  <c r="BZ15" i="12"/>
  <c r="CA15" i="12" s="1"/>
  <c r="BW30" i="12"/>
  <c r="BX30" i="12" s="1"/>
  <c r="BZ23" i="12"/>
  <c r="CA23" i="12" s="1"/>
  <c r="BZ36" i="12"/>
  <c r="CA36" i="12" s="1"/>
  <c r="BZ19" i="12"/>
  <c r="CA19" i="12" s="1"/>
  <c r="BW33" i="12"/>
  <c r="BX33" i="12" s="1"/>
  <c r="BZ43" i="12"/>
  <c r="CA43" i="12" s="1"/>
  <c r="BZ72" i="12" l="1"/>
  <c r="CA72" i="12" s="1"/>
  <c r="BZ67" i="12"/>
  <c r="CA67" i="12" s="1"/>
  <c r="BZ16" i="12"/>
  <c r="CA16" i="12" s="1"/>
  <c r="BW10" i="12"/>
  <c r="BX10" i="12" s="1"/>
  <c r="BZ51" i="12"/>
  <c r="CA51" i="12" s="1"/>
  <c r="BV8" i="12"/>
  <c r="BZ42" i="12"/>
  <c r="BZ33" i="12"/>
  <c r="CA33" i="12" s="1"/>
  <c r="BV24" i="12"/>
  <c r="BW24" i="12" s="1"/>
  <c r="BX24" i="12" s="1"/>
  <c r="BW42" i="12"/>
  <c r="BX42" i="12" s="1"/>
  <c r="BZ30" i="12" l="1"/>
  <c r="CA30" i="12" s="1"/>
  <c r="BZ11" i="12"/>
  <c r="CA11" i="12" s="1"/>
  <c r="CA42" i="12"/>
  <c r="BV7" i="12"/>
  <c r="BW8" i="12"/>
  <c r="BX8" i="12" s="1"/>
  <c r="BZ24" i="12" l="1"/>
  <c r="CA24" i="12" s="1"/>
  <c r="BZ10" i="12"/>
  <c r="CA10" i="12" s="1"/>
  <c r="BW7" i="12"/>
  <c r="BX7" i="12" s="1"/>
  <c r="BZ8" i="12" l="1"/>
  <c r="CA8" i="12" s="1"/>
  <c r="BZ7" i="12" l="1"/>
  <c r="CA7" i="12" s="1"/>
</calcChain>
</file>

<file path=xl/sharedStrings.xml><?xml version="1.0" encoding="utf-8"?>
<sst xmlns="http://schemas.openxmlformats.org/spreadsheetml/2006/main" count="2222" uniqueCount="704">
  <si>
    <t>CỦA HUYỆN THƯỜNG XUÂN, TỈNH THANH HOÁ</t>
  </si>
  <si>
    <t>ĐVT: ha</t>
  </si>
  <si>
    <t>STT</t>
  </si>
  <si>
    <t>Hạng mục</t>
  </si>
  <si>
    <t>Mã loại đất</t>
  </si>
  <si>
    <t>Vị trí trên bản đồ địa chính</t>
  </si>
  <si>
    <t>Căn cứ pháp lý</t>
  </si>
  <si>
    <t>LUC</t>
  </si>
  <si>
    <t>LUK</t>
  </si>
  <si>
    <t>RPH</t>
  </si>
  <si>
    <t>RDD</t>
  </si>
  <si>
    <t>RSX</t>
  </si>
  <si>
    <t>NKH</t>
  </si>
  <si>
    <t>CQP</t>
  </si>
  <si>
    <t>CAN</t>
  </si>
  <si>
    <t>SKN</t>
  </si>
  <si>
    <t>TMD</t>
  </si>
  <si>
    <t>SKC</t>
  </si>
  <si>
    <t>SKS</t>
  </si>
  <si>
    <t>DGT</t>
  </si>
  <si>
    <t>DTL</t>
  </si>
  <si>
    <t>DVH</t>
  </si>
  <si>
    <t>DYT</t>
  </si>
  <si>
    <t>DGD</t>
  </si>
  <si>
    <t>DNL</t>
  </si>
  <si>
    <t>DKV</t>
  </si>
  <si>
    <t>ONT</t>
  </si>
  <si>
    <t>ODT</t>
  </si>
  <si>
    <t>TSC</t>
  </si>
  <si>
    <t>TIN</t>
  </si>
  <si>
    <t>I</t>
  </si>
  <si>
    <t>1.1</t>
  </si>
  <si>
    <t>Công trình quốc phòng tại xã Ngọc Phụng</t>
  </si>
  <si>
    <t>Xã Ngọc Phụng</t>
  </si>
  <si>
    <t>Công trình quốc phòng tại xã Xuân Lẹ</t>
  </si>
  <si>
    <t>Xã Xuân Lẹ</t>
  </si>
  <si>
    <t>Công văn 1173/BCH-BCH ngày 19/10/2023 của Ban chỉ huy quân sự huyện Thường Xuân</t>
  </si>
  <si>
    <t>1.2</t>
  </si>
  <si>
    <t>Trụ sở công an xã Bát Mọt</t>
  </si>
  <si>
    <t>Xã Bát Mọt</t>
  </si>
  <si>
    <t>Trụ sở công an xã Luận Khê</t>
  </si>
  <si>
    <t>Xã Luận Khê</t>
  </si>
  <si>
    <t>Trụ sở công an xã Xuân Thắng</t>
  </si>
  <si>
    <t>Xã Xuân Thắng</t>
  </si>
  <si>
    <t>Trụ sở công an xã Yên Nhân</t>
  </si>
  <si>
    <t>Xã Yên Nhân</t>
  </si>
  <si>
    <t>Trụ sở làm việc Công an xã Tân Thành</t>
  </si>
  <si>
    <t>Xã Tân Thành</t>
  </si>
  <si>
    <t>Trụ sở làm việc Công an thị trấn Thường Xuân</t>
  </si>
  <si>
    <t>Thị trấn Thường Xuân</t>
  </si>
  <si>
    <t>Trụ sở làm việc Công an xã Lương Sơn</t>
  </si>
  <si>
    <t>Xã Lương Sơn</t>
  </si>
  <si>
    <t>Trụ sở làm việc Công an xã Ngọc Phụng</t>
  </si>
  <si>
    <t>Trụ sở làm việc Công an xã Thọ Thanh</t>
  </si>
  <si>
    <t>Xã Thọ Thanh</t>
  </si>
  <si>
    <t>Trụ sở làm việc Công an xã Vạn Xuân</t>
  </si>
  <si>
    <t>Xã Vạn Xuân</t>
  </si>
  <si>
    <t>Trụ sở làm việc Công an xã Xuân Lẹ</t>
  </si>
  <si>
    <t>Công văn số 3971/CAT-PH10 ngày 08/12/2023 của Công an tỉnh Thanh Hoá về việc cập nhật kế hoạch sử dụng đất an ninh năm 2024</t>
  </si>
  <si>
    <t>Trụ sở làm việc Công an xã Xuân Chinh</t>
  </si>
  <si>
    <t>Xã Xuân Chinh</t>
  </si>
  <si>
    <t>Trụ sở làm việc Công an xã Xuân Lộc</t>
  </si>
  <si>
    <t>Xã Xuân Lộc</t>
  </si>
  <si>
    <t>Trụ sở làm việc Công an xã Luận Thành</t>
  </si>
  <si>
    <t>Xã Luận Thành</t>
  </si>
  <si>
    <t>Trụ sở làm việc Công an xã Xuân Cao</t>
  </si>
  <si>
    <t>Xã Xuân Cao</t>
  </si>
  <si>
    <t>Trụ sở làm việc Công an xã Xuân Dương</t>
  </si>
  <si>
    <t>Xã Xuân Dương</t>
  </si>
  <si>
    <t>II</t>
  </si>
  <si>
    <t>Tiểu dự án "Cấp điện nông thôn từ lưới điện quốc gia tỉnh Thanh Hóa giai đoạn 2018-2020 do EU tài trợ"</t>
  </si>
  <si>
    <t>Quyết định số 415/QĐ-UBND ngày 28/01/2019 của Chủ tịch UBND tỉnh Thanh Hóa về việc phê duyệt Báo cáo nghiên cứu khả thi Tiểu dự án "Cấp điện nông thôn từ lưới điện quốc gia tỉnh Thanh Hóa giai đoạn 2018-2020 do EU tài trợ"</t>
  </si>
  <si>
    <t>2.1</t>
  </si>
  <si>
    <t>2.2</t>
  </si>
  <si>
    <t>III</t>
  </si>
  <si>
    <t>3.1</t>
  </si>
  <si>
    <t>Công trình, dự án đất cụm công nghiệp</t>
  </si>
  <si>
    <t>Cụm công nghiệp Khe Hạ, huyện Thường Xuân, tỉnh Thanh Hóa</t>
  </si>
  <si>
    <t>3.2</t>
  </si>
  <si>
    <t>Công trình, dự án đất giao thông</t>
  </si>
  <si>
    <t>Đường giao thông từ xã Thọ Thanh đi xã Xuân Cẩm (nay là TT Thường Xuân) huyện Thường Xuân (Chương trình 30a)</t>
  </si>
  <si>
    <t>Công trình dạng tuyến</t>
  </si>
  <si>
    <t>Đường giao thông từ thôn Buồng xã Luận Khê đi thôn Pà Cầu xã Xuân Lộc, huyện Thường Xuân (Chương trình 30a)</t>
  </si>
  <si>
    <t>Nâng cấp, mở rộng đường từ xã Xuân Cao đi xã Luận Thành, huyện Thường Xuân</t>
  </si>
  <si>
    <t>Đường giao thông từ thôn Xuân Minh 1 xã Xuân Cao đi Bản Mạ, Thị trấn Thường Xuân</t>
  </si>
  <si>
    <t>Đường giao thông từ trung tâm xã Tân Thành đi đường mòn HCM</t>
  </si>
  <si>
    <t>Đường giao thông từ xã Vạn Xuân đi trung tâm xã Xuân Lẹ huyện Thường Xuân</t>
  </si>
  <si>
    <t>Đường giai thông thôn Cạn đi cầu huối Muống thôn Chiềng</t>
  </si>
  <si>
    <t>Đường giao thông từ thôn Dưn đi thôn Phống</t>
  </si>
  <si>
    <t>Nâng cấp đường  giao thông xã Tân Thành đi Luận Khê huyện Thường Xuân</t>
  </si>
  <si>
    <t>Đường thôn Thành Sơn xã Tân Thành đi thôn Liên Thành xã Luận Thành</t>
  </si>
  <si>
    <t>Đường giao thông từ thôn Chiềng đi thôn Phống, Dưn xã Bát Mọt đến thôn Mỵ xã Yên Nhân</t>
  </si>
  <si>
    <t>Sửa chữa nền, mặt đường, hệ thống thoát nước và ATGT đoạn Km67+300-Km67+430, Km68+450-Km68+830, Km69+250-Km69+700,Km74+00-Km75+800, sửa chữa mặt cầu Ván Km73+400, Quốc lộ 47, tỉnh Thanh Hóa</t>
  </si>
  <si>
    <t>Đường nối tiếp cầu Tổ Rồng đi xã Ngọc Phụng giao với Quốc Lộ 47, huyện Thường Xuân</t>
  </si>
  <si>
    <t>Nghị quyết số 515/NQ-HĐND ngày 14/03/2024 của HĐND tỉnh</t>
  </si>
  <si>
    <t>Mở mới đường giao thông khu vực trước công sở xã Xuân Dương và nhà máy giày Thường Xuân</t>
  </si>
  <si>
    <t>3.3</t>
  </si>
  <si>
    <t>Công trình, dự án đất thủy lợi</t>
  </si>
  <si>
    <t>Hồ chứa nước Bản Vịn</t>
  </si>
  <si>
    <t>3.4</t>
  </si>
  <si>
    <t>Xây dựng mới trạm biến áp và đường dây và móng cột điện</t>
  </si>
  <si>
    <t>Chống quá tải các Trạm biến áp và lưới điện hạ áp khu vực Ngọc Lặc, Thường Xuân, Thọ Xuân</t>
  </si>
  <si>
    <t>Chống quá tải, giảm bán kính cấp điện, giảm tổn thất và cải thiện chất lượng điện áp lưới điện khu vực Đông Sơn, Thiệu Hóa, Thường Xuân, Thọ Xuân.</t>
  </si>
  <si>
    <t>Chống quá tải, giảm tổn thất lưới điện hạ áp Điện Lực Thường Xuân</t>
  </si>
  <si>
    <t>Xây dựng xuất tuyến 35KV lộ 378 Thọ Xuân</t>
  </si>
  <si>
    <t>Chống quá tải, giảm tổn thất lưới điện hạ áp Điện lực Cẩm Thủy, Ngọc Lặc, Thường Xuân</t>
  </si>
  <si>
    <t>Nghị quyết 441/NQ-HĐND ngày 29/9/2023 của HĐND tỉnh</t>
  </si>
  <si>
    <t>Chống quá tải, giảm tổn thất lộ 374 trạm 110 KV Thọ Xuân</t>
  </si>
  <si>
    <t>Nâng cao độ tin cậy cung cấp điện cho lưới điện 22kV, 35kV sau TBA 110kV Núi 1, Tây TP, Đông Sơn, Quảng Xương, Hậu Lộc, Hà Trung, Bá Thước, Thọ Xuân, Cầm Thủy, Bãi Trành theo phương án đa chia- đa nối (MDMC) năm 2024</t>
  </si>
  <si>
    <t>Đáp ứng nhu cầu phụ tải huyện Thường Xuân: Xây dựng TBA 110kV Thường Xuân; xây dựng các xuất tuyến 35kV, 22kV; cải tạo các đường dây 10kV lên vận hành 22kV khu vực Thường Xuân</t>
  </si>
  <si>
    <t>Cấp điện nông thôn tỉnh Thanh Hóa tại thôn Đuông Bai, xã Xuân Lẹ, huyện Thường Xuân</t>
  </si>
  <si>
    <t>3.5</t>
  </si>
  <si>
    <t>Công trình, dự án đất cơ sở văn hóa</t>
  </si>
  <si>
    <t>Xây dựng Nhà văn hóa thôn Thống Nhất 3 xã Xuân Dương</t>
  </si>
  <si>
    <t>Nhà văn hóa và công trình phụ trợ thôn Đuông Bai, xã Xuân Lẹ</t>
  </si>
  <si>
    <t>Nhà Văn Hóa thôn Pà Cầu</t>
  </si>
  <si>
    <t>Nhà Văn Hóa thôn Tú Ạc</t>
  </si>
  <si>
    <t>Công trình, dự án đất cơ sở y tế</t>
  </si>
  <si>
    <t>Trạm y tế xã Ngọc Phụng</t>
  </si>
  <si>
    <t>Đầu tư xây dựng mới một số hạng mục công trình để hoàn thiện cơ sở vật chất Bệnh viện Đa khoa huyện Thường Xuân</t>
  </si>
  <si>
    <t>Trạm y tế xã Luận Khê</t>
  </si>
  <si>
    <t>Mở rộng trường THCS dân tộc Nội trú huyện Thường Xuân</t>
  </si>
  <si>
    <t>Trường PTTH bán trú THCS Yên Nhân</t>
  </si>
  <si>
    <t>Công trình, dự án đất cơ sở tín ngưỡng</t>
  </si>
  <si>
    <t>Dự án di dời, tôn tạo Đền thờ Cô Ba - Thác Mạ, thị trấn Thường Xuân (xã Xuân Cẩm cũ), huyện Thường Xuân</t>
  </si>
  <si>
    <t>Tiểu khu 514, tờ 01 bản đồ lâm nghiệp</t>
  </si>
  <si>
    <t>Khu di tích lịch sử văn hoá Đền thờ Cầm Bá Hiền</t>
  </si>
  <si>
    <t>Nghị quyết 135/NQ-HĐND ngày 30/10/2020 của HĐND huyện về việc phê duyệt kế hoạch đầu tư công huyện Thường Xuân giai đoạn 2021 - 2025</t>
  </si>
  <si>
    <t>Đền thờ trời tại Pú Pen thôn Lùm Nưa xã Vạn Xuân</t>
  </si>
  <si>
    <t>Công trình, dự án đất ở tại đô thị</t>
  </si>
  <si>
    <t>Khu xen cư trạm y tế cũ thị trấn Thường Xuân</t>
  </si>
  <si>
    <t>Khu dân cư mới thị trấn Thường Xuân, huyện Thường Xuân (Khu số 04, khu đất giáp kênh Bắc)</t>
  </si>
  <si>
    <t>Khu xen cư thị trấn (khu cán bộ Huyện ủy)</t>
  </si>
  <si>
    <t>Công trình, dự án đất ở tại nông thôn</t>
  </si>
  <si>
    <t>Khu xen cư thôn 1 (Khu chợ cũ thôn 1)</t>
  </si>
  <si>
    <t>Khu dân cư Cụm 4 thôn Ngọc Sơn (Điểm dân cư Đồi Bãi Đá, thôn Ngọc Sơn)</t>
  </si>
  <si>
    <t>Dự án sắp xếp, ổn định
dân cư cho các hộ dân thôn Mỵ, xã Yên Nhân, huyện Thường Xuân</t>
  </si>
  <si>
    <t>Sắp xếp ổn định dân cư thôn Chiềng, xã Bát Mọt, huyện Thường Xuân,</t>
  </si>
  <si>
    <t>Dự án sắp xếp, ổn định dân cư cho các hộ dân khu Băng Lươm, xã Yên Nhân.</t>
  </si>
  <si>
    <t>Khu xen cư nông thôn xã Thọ Thanh (đài tưởng niệm cũ)</t>
  </si>
  <si>
    <t>Công trình, dự án đất trụ sở cơ quan</t>
  </si>
  <si>
    <t>Dự án trụ sở làm việc ủy ban thị trấn Thường Xuân</t>
  </si>
  <si>
    <t>Dự án xây dựng trụ sở BHXH huyện Thường Xuân</t>
  </si>
  <si>
    <t>Chi cục thống kê huyện Thường Xuân</t>
  </si>
  <si>
    <t>4.1</t>
  </si>
  <si>
    <t>4.2</t>
  </si>
  <si>
    <t>Dự án đất thương mại dịch vụ</t>
  </si>
  <si>
    <t>Khu dịch vụ thương mại tổng hợp (chuyển từ Đất trụ sở UBND thị trấn cũ)</t>
  </si>
  <si>
    <t>Quyết định 3034/QĐ-UBND ngày 31/7/2020 của UBND tỉnh về việc chuyển giao cơ sở nhà, đất về UBND huyện Thường Xuân quản lý, xử lý</t>
  </si>
  <si>
    <t>Dự án Điểm trung chuyển vật liệu xây dựng tại xã Xuân Dương, huyện Thường Xuân</t>
  </si>
  <si>
    <t>Nông trại Golden Cow tại xã Lương Sơn, huyện Thường Xuân</t>
  </si>
  <si>
    <t xml:space="preserve">Quyết định số 5524/QĐ-UBND ngày 27/12/2019 của UBND tỉnh về việc chấp thuận chủ trương đầu tư Dự án Nông trại Golden Cow tại xã Lương Sơn </t>
  </si>
  <si>
    <t>Trung tâm Viettel Thường Xuân</t>
  </si>
  <si>
    <t>Cửa hàng xăng dầu Hoàng Quân tại xã Ngọc Phụng</t>
  </si>
  <si>
    <t>Quyết định số 1789/QĐ-UBND ngày 25/5/2022 của UBND tỉnh Thanh Hóa V/v chấp thuận cho Công ty TNHH Vận tải và TM xăng dầu Hoàng Quân nhận chuyển nhượng, nhận góp vốn, thuê quyền sử dụng đất nông nghiệp tại xã Ngọc Phụng, huyện Thường Xuân</t>
  </si>
  <si>
    <t>Dự án đất cơ sở sản xuất phi nông nghiệp</t>
  </si>
  <si>
    <t>Dự án liên kết phát triển dược liệu sạch tại xã Lương Sơn, huyện Thường Xuân.</t>
  </si>
  <si>
    <t>Nhà máy chế biến đất sét và thương mại vật liệu xây dựng tổng hợp tại xã Luận Thành, huyện Thường Xuân</t>
  </si>
  <si>
    <t>Đất sử dụng cho hoạt động khoáng sản</t>
  </si>
  <si>
    <t>Mỏ khai thác khoáng sản thôn Thành Tiến,  xã Xuân Cao</t>
  </si>
  <si>
    <t>Mỏ đá vôi làm vật liệu xây dựng thông thường tại xã Tân Thành, huyện Thường Xuân</t>
  </si>
  <si>
    <t>Dự án đầu tư khai thác mỏ đất san lấp và tận thu khoáng sản đi kèm</t>
  </si>
  <si>
    <t>Mỏ đất vật liệu xây dựng thông thường tại xã Luận Thành</t>
  </si>
  <si>
    <t>Dự án đất nông nghiệp khác</t>
  </si>
  <si>
    <t xml:space="preserve">Trang trại Luận Thành của Công ty TNHH Đầu tư Thương mại Hà Thành </t>
  </si>
  <si>
    <t>Trung tâm giống cây trồng công nghệ cao</t>
  </si>
  <si>
    <t>Thửa 93 lô 5, thửa 90 lô 3, thửa 94 lô 4, thửa 96 lô 7, thửa 95 lô 9, thửa 103 và 104 lô 8, thửa 105 và 106 lô 10, thửa 102 lô 9, thửa 97 lô 33, khoảnh 02 tiểu khu 532 Bản đồ giao đất lâm nghiệp huyện Thường Xuân tỷ lệ 1/10000 đo vẽ năm 1997</t>
  </si>
  <si>
    <t>Thửa số 719, tờ số 04- BĐĐC xã Thọ Thanh đo vẽ năm 2009</t>
  </si>
  <si>
    <t>Văn bản số 15533/UBND-KTTC ngày 16/10/2023 của UBND tỉnh Thanh Hoá về việc điều chỉnh, bổ sung phương án tổng thể sắp xếp lại, xử lý cơ sở nhà, đất thuộc huyện Thường Xuân quản lý</t>
  </si>
  <si>
    <t>Tờ bản đồ lâm nghiệp: TK 488, khoảnh 5; Lô 4, 5; Khoảnh 4; Lô 20, 24, 25</t>
  </si>
  <si>
    <t>Nghị quyết số 475/NQ-HĐND ngày 14/12/2023 của HĐND tỉnh</t>
  </si>
  <si>
    <t>Thửa số 565, 686, 810, 91, 92,... tờ số 69- BĐĐC xã Yên Nhân đo vẽ năm 2008</t>
  </si>
  <si>
    <t>Thửa số 335, 369, tờ số 8- BĐĐC thị trấn Thường Xuân đo vẽ năm 2008</t>
  </si>
  <si>
    <t>Công văn số 6279/UBND-KTCC ngày 12/8/2013 của UBND tỉnh Thanh Hóa về việc giải quyết đề nghị của UBND huyện Thường Xuân về việc giao đất có thu tiền sử dụng đất cho các hộ dân đã mua nhà thanh lý khu tập thể Huyện ủy và UBND huyện.</t>
  </si>
  <si>
    <t>Các tờ số 5, 6, 9, 10, 13, 14- BĐĐC thị trấn Thường Xuân đo vẽ năm 2008</t>
  </si>
  <si>
    <t>Thửa số: 294, 260-266, 800, 218-221, 182-185, 149, 150,... tờ số 29; Thửa số: 200-202, 170, 228-231, 252-259, 280-287,... tờ số 30- BĐĐC xã Xuân Cẩm cũ (nay là thị trấn Thường Xuân)</t>
  </si>
  <si>
    <t>Thửa số 17, 19, 20, tờ số 18- BĐĐC thị trấn Thường Xuân đo vẽ năm 2008</t>
  </si>
  <si>
    <t xml:space="preserve"> Thửa số 197, tờ số 13- BĐĐC thị trấn Thường Xuân đo vẽ năm 2008</t>
  </si>
  <si>
    <t>Thửa số 7, 8, 9, 10, tờ số 2; Thửa số 1, tờ số 7- BĐĐC xã Xuân Dương đo vẽ năm 2008</t>
  </si>
  <si>
    <t>Quyết định số 256/QĐ-UBND ngày 21/01/2021 của UBND tỉnh Thanh Hóa về việc điều chỉnh chủ trương đầu tư dự án Điểm trung chuyển vật liệu xây dựng tại xã Xuân Dương, huyện Thường Xuân.</t>
  </si>
  <si>
    <t>Thửa số 260b-1, 260a-1a, tờ bản đồ Lâm nghiệp</t>
  </si>
  <si>
    <t>Thửa số 120, 116, tờ số 2- BĐĐC; Bản đồ lâm nghiệp xã Ngọc Phụng</t>
  </si>
  <si>
    <t>Quyết định số 3995/QĐ-UBND ngày 30/10/2023 của UBND tỉnh Thanh Hoá về việc chấp thuận chủ trương đầu tư đồng thời chấp thuận nhà đầu tư dự án</t>
  </si>
  <si>
    <t>Thửa số 61- 65, 85- 89, 109- 111, tờ số 13- BĐĐC và tờ 01 bản đồ giao đất lâm nghiệp xã Luận Thành</t>
  </si>
  <si>
    <t>Quyết định số 2730/QĐ-UBND ngày 18/7/2017 của UBND tỉnh về việc chấp thuận chủ trương đầu tư Dự án; Nghị quyết 230/NQ-HĐND ngày 12/12/2019</t>
  </si>
  <si>
    <t>Khoảnh 9, 10 tiểu khu 532 tờ bản đồ lâm nghiệp xã Xuân Cao</t>
  </si>
  <si>
    <t>Công văn số 11175/UBND-CN ngày 01/8/2022 của UBND tỉnh Thanh Hóa về việc Chủ trương đưa khu vực mỏ đất san lấp tại xã Xuân Cao, huyện Thường Xuân vào Phương án trong Quy hoạch tỉnh Thanh Hóa thời kỳ 2021-2030, tầm nhìn đến 2045.</t>
  </si>
  <si>
    <t>Thửa số 42, 43, tờ bản đồ lâm nghiệp tỷ lệ 1/25000 xã Tân Thành</t>
  </si>
  <si>
    <t>TLBĐ địa chính khu đất số 340/TLBĐ do VP ĐKĐĐ Thanh Hóa lập ngày 24/5/2018</t>
  </si>
  <si>
    <t>Văn bản số 8637/UBND-CN ngày 26/7/2017 của UBND tỉnh Thanh Hoá về việc chấp thuận chủ trương đầu tư Dự án</t>
  </si>
  <si>
    <t>Quyết định số 2959/QĐ-UBND ngày 30/8/2022 của UBND tỉnh Thanh Hóa Về việc chấp thuận chủ trương đầu tư</t>
  </si>
  <si>
    <t>Công văn số 7184/UBND-VX ngày 11/6/2019 của UBND tỉnh Thanh Hóa về việc chấp thuận địa điểm thực hiện dự án di dời đền cô ba - thác mạ xã Xuân Cẩm, huyện Thường Xuân</t>
  </si>
  <si>
    <t>Thửa số: 878, 825, 879, 917, 944, 906, 905, 904, 943, tờ số 161-BĐĐC xã Vạn Xuân đo vẽ năm 2008</t>
  </si>
  <si>
    <t>Thửa số 270, 329, tờ số 168-BĐĐC; Thửa 01 tờ bản đồ số 176 tỷ lệ 1/25000</t>
  </si>
  <si>
    <t>Thửa số 1285, tờ số 11- BĐĐC xã Ngọc Phụng đo vẽ năm 2008</t>
  </si>
  <si>
    <t>Thửa số 285, 252, 251, 263, 253, 254, 227, 228, 217, 178, 228, 229, 230, 216, 284, 264, 338,….tờ số 13- BĐĐC thị trấn Thường Xuân đo vẽ năm 2008</t>
  </si>
  <si>
    <t xml:space="preserve">Thửa số 54, tờ số 53- BĐĐC xã Luận Khê </t>
  </si>
  <si>
    <t>Thửa số 38-40, tờ số 38; Thửa số 78-82, tờ số 39-BĐĐC xã Xuân Dương đo vẽ năm 2008</t>
  </si>
  <si>
    <t>Thửa số 02, tờ số 59- BĐĐC xã Xuân Lẹ</t>
  </si>
  <si>
    <t>Thửa số 607, 608, tờ số 22- BĐĐC xã Xuân Lộc</t>
  </si>
  <si>
    <t>Thửa số 555, tờ số 27- BĐĐC xã Xuân Chinh</t>
  </si>
  <si>
    <t>Các thửa số 417-419, 401-403, 441, 442, 438, 421, 394-400, 385-390, 363-365, tờ số 30; các thửa số 331, 334, 337, 591, tờ số 31 bản đồ địa chính xã Xuân Dương</t>
  </si>
  <si>
    <t>Tờ số 05, 9, 10, 13- BĐĐC thị trấn Thường Xuân;Tờ số 5, 6, 7, 11, 17, 23, 24- BĐĐC; Tờ bản đồ lâm nghiệp xã Bát Mọt</t>
  </si>
  <si>
    <t>Tờ số 25, 26- BĐĐC; Tờ bản đồ lâm nghiệp xã Tân Thành; Tờ số 64, 65, 69, 70, 73- BĐĐC; Tờ bản đồ lâm nghiệp xã  Luận Khê</t>
  </si>
  <si>
    <t>Tờ số 5, 7, 8, 9, 13- BĐĐC; Tờ bản đồ lâm nghiệp xã Tân Thành</t>
  </si>
  <si>
    <t>Tờ số 70, 72, 73, 74, 75, 89- BĐĐC; Tờ bản đồ lâm nghiệp xã Bát Mọt</t>
  </si>
  <si>
    <t xml:space="preserve"> Tờ số 22, 23- BĐĐC; Tờ bản đồ Lâm nghiệp số 47 xã Xuân Lộc; Tờ số 27, 28, 36- BĐĐC; Tờ bản đồ Lâm nghiệp số xã Luận Khê</t>
  </si>
  <si>
    <t>Tờ số 2, 3, 4, 8, 9- BĐĐC; Tờ bản đồ Lâm nghiệp xã Thọ Thanh; Tờ số 21- BĐĐC thị trấn Thường Xuân; Tờ số 29, 36, 37- BĐĐC xã Xuân Cẩm nay là thị trấn Thường Xuân; Tờ số 38- BĐĐC xã Xuân Dương.</t>
  </si>
  <si>
    <t>Tờ số 09, 10, 56- BĐĐC xã Luận Thành</t>
  </si>
  <si>
    <t>Thửa số 01, tờ số 58- BĐĐC xã Bát Mọt đo vẽ năm 2009</t>
  </si>
  <si>
    <t>Nghị quyết số 240/NQ- ĐND ngày 13/4/2022 của  ĐND tỉnh vềviệc điều chỉnh chủ trương đầu tư dự án Xây dựng trụ sở làm việc cho Công an xã vùng sâu, vùng xa, vùng đặc biệt khó khăn thuộc Công an tỉnh Thanh Hóa, giai đoạn 2021-2025</t>
  </si>
  <si>
    <t>Thửa số 17, tờ bản đồ số 02 tỷ lệ 1/10000- BĐĐC xã Luận Khê đo vẽ năm 2008</t>
  </si>
  <si>
    <t>Thửa số 244- 248, 219, 292, 301, tờ số 29- BĐĐC xã Xuân Thắng đo vẽ năm 2009</t>
  </si>
  <si>
    <t>Thửa số 124-136, 138, 583, 596, tờ số 85- BĐĐC xã Yên Nhân đo vẽ năm 2009</t>
  </si>
  <si>
    <t>Thửa số 488, 489, 490, 497, tờ số 38- BĐĐC xã Tân Thành đo vẽ năm 2008</t>
  </si>
  <si>
    <t>Công văn số 2817/CAT-PH10 ngày 11/9/2023 của Công an tỉnh Thanh Hoá về việc phối hợp thực hiện công văn số 12897/UBND-NN ngày 05/9/2023 của UBND tỉnh Thanh Hóa</t>
  </si>
  <si>
    <t>Thửa số 514, tờ số 29- BĐĐC xã Xuân Cẩm cũ nay là thị trấn Thường Xuân</t>
  </si>
  <si>
    <t>Thửa số 710, 745, tờ số 55- BĐĐC xã Lương Sơn đo vẽ năm 2008</t>
  </si>
  <si>
    <t>Thửa số 128-131, 164-171, 208, 209, tờ số 10- BĐĐC xã Thọ Thanh đo vẽ năm 2008</t>
  </si>
  <si>
    <t>Thửa số 178, tờ số 162- BĐĐC xã Vạn Xuân đo vẽ năm 2008</t>
  </si>
  <si>
    <t>Thửa số 53, 54, 55, tờ số 89- BĐĐC xã Xuân Lẹ</t>
  </si>
  <si>
    <t>Thửa số 502, tờ số 13- BĐĐC xã Xuân Chinh</t>
  </si>
  <si>
    <t>Thửa số 206, tờ số 29; Thửa số 128, 108, 110, 129, 130, 131 tờ số 28- BĐĐC xã Xuân Lộc</t>
  </si>
  <si>
    <t>Thửa số 511- 516, 523, 533, 535, tờ số 26- BĐĐC xã Luận Thành</t>
  </si>
  <si>
    <t>Thửa số 242- 244, 258, 231, 219, tờ số 30- BĐĐC xã Xuân Cao</t>
  </si>
  <si>
    <t>Thửa số 175- 177, 139, 151-154, 60, tờ số 26- BĐĐC xã Xuân Dương</t>
  </si>
  <si>
    <t>Nghị quyết số 475/NQ-HĐND ngày 14/12/2023 của HĐND tỉnh về THĐ;
Nghị quyết số 586/NQ-HĐND ngày 15/10/2024 của HĐND tỉnh về CMĐ;</t>
  </si>
  <si>
    <t>Bản đồ hiện trạng xã Xuân Lẹ</t>
  </si>
  <si>
    <t>Bản đồ hiện trạng xã Ngọc Phụng</t>
  </si>
  <si>
    <t>Tờ số 02- BĐĐC; Tờ bản đồ Lâm nghiệp xã Xuân Cao; Tờ bản đồ Lâm nghiệp xã Xuân Cẩm nay là thị trấn Thường Xuân</t>
  </si>
  <si>
    <t>Tờ số 52, 53, 64, 65, 76, 77- BĐĐC xã Xuân Lẹ; Tờ số 159, 160- BĐĐC; Tờ bản đồ lâm nghiệp xã Vạn Xuân</t>
  </si>
  <si>
    <t>Bản đồ hiện trạng xã Bát Mọt</t>
  </si>
  <si>
    <t>Công trình, dự án  đã thu hồi đất đăng ký KHSD đất để thực hiện các thủ tục giao đất, đấu giá quyền sử dụng đất</t>
  </si>
  <si>
    <t>Công trình quốc phòng tại xã Xuân Thắng</t>
  </si>
  <si>
    <t>Tờ số 50- BĐĐC; Tờ bản đồ Lâm nghiệp xã Xuân Thắng</t>
  </si>
  <si>
    <t>Các quyết định thu hồi số: 2523/QĐ-UBND ngày 23/12/2022; số 2110/QĐ-UBND ngày 02/11/2022; số 132/QĐ-UBND ngày 27/01/2023 của UBND huyện Thường Xuân</t>
  </si>
  <si>
    <t>Đường từ Quốc lộ 47 đi cầu Tổ Rồng (điểm đầu tiếp giáp đường mòn Hồ Chí Minh tại xã Xuân Phú, huyện Thọ Xuân, điểm cuối tiếp giáp đường Xuân Cao đi xã Luận Thành tại địa phận xã Xuân Cao, huyện Thường Xuân)</t>
  </si>
  <si>
    <t>Xã Xuân Cao, Xã Thọ Thanh, Thị trấn Thường Xuân</t>
  </si>
  <si>
    <t>Tờ số 02, 03, 08, 09, 10, 11, 12- BĐĐC xã Xuân Cao; Tờ số 15, 16- BĐĐC xã Thọ Thanh</t>
  </si>
  <si>
    <t>Các quyết định thu hồi số: 2133/QĐ-UBND ngày 29/09/2023; số 2768/QĐ-UBND ngày 04/12/2023; số 2778/QĐ-UBND ngày 05/12/2023 của UBND huyện Thường Xuân</t>
  </si>
  <si>
    <t>Khu dân cư phía Bắc thị trấn</t>
  </si>
  <si>
    <t>Tờ số 10, 14- BĐĐC Thị trấn Thường Xuân, đo vẽ văn 2008</t>
  </si>
  <si>
    <t>Các Quyết định thu hồi đất số: 2908/QĐ-UBND ngày 10/12/2019; số 839/QĐ-UBND ngày 20/4/2020; số 1026/QĐ-UBND ngày 28/5/2020 của UBND huyện Thường Xuân</t>
  </si>
  <si>
    <t>Mặt bằng khu dân cư thị trấn (Đường đi Tổ rồng)</t>
  </si>
  <si>
    <t>Tờ số 13- BĐĐC Thị trấn Thường Xuân, đo vẽ văn 2008</t>
  </si>
  <si>
    <t>Quyết định thu hồi đất số 1362/QĐ-UBND ngày 19/8/2022 của UBND huyện Thường Xuân</t>
  </si>
  <si>
    <t>Khu dân cư mới thôn Chiềng xã Xuân Lộc</t>
  </si>
  <si>
    <t>Thửa số 512, 398, 399, 389- 391, 462, 513, 461, 344- 346, 328, 329,….. tờ 29- BĐĐC xã Xuân Lộc</t>
  </si>
  <si>
    <t>Quyết định thu hồi đất số 207/QĐ-UBND ngày 09/02/2022 của UBND huyện Thường Xuân</t>
  </si>
  <si>
    <t>Mặt bằng khu dân cư thôn Vành xã Xuân Lộc</t>
  </si>
  <si>
    <t>Thửa số 155, 134, 124- 127, 87- 90, 98- 101, 65,…... tờ 35- BĐĐC xã Xuân Lộc</t>
  </si>
  <si>
    <t>Quyết định thu hồi đất số 498/QĐ-UBND ngày 13/4/2022 của UBND huyện Thường Xuân</t>
  </si>
  <si>
    <t>Khu dân cư mới (Khu Mã Lâm thôn Hưng Long)</t>
  </si>
  <si>
    <t>Thửa số 859- 861, 873- 876, 924, 1023, 1045- 1046,…. tờ 18- BĐĐC xã Ngọc Phụng</t>
  </si>
  <si>
    <t>Điểm dân cư nông thôn xã Vạn Xuân</t>
  </si>
  <si>
    <t>Thửa số 678, tờ số 161- BĐĐC xã Vạn Xuân</t>
  </si>
  <si>
    <t>Quyết định thu hồi đất số 1964/QĐ-UBND ngày 29/09/2017 của UBND huyện Thường Xuân</t>
  </si>
  <si>
    <t>Khu dân cư nông thôn (Khu đồng đắng đu thôn Cao Tiến)</t>
  </si>
  <si>
    <t>Thửa số 33, 34, 42- 44, 47,48, 56- 58, 64- 67, 72- 82, 94, tờ số 20- BĐĐC xã Luận Thành đo vẽ năm 2008</t>
  </si>
  <si>
    <t>Quyết định số 1034/QĐ-UBND ngày 26/6/2017 của UBND huyện Thường Xuân về việc thu hồi đất dự án</t>
  </si>
  <si>
    <t xml:space="preserve">Di chuyển, xây dựng Nhà bia tưởng niệm các anh Hùng liệt sĩ, các bà mẹ Việt Nam anh hùng </t>
  </si>
  <si>
    <t>Nâng cấp tuyến đường nối Quốc lộ 47 đến cầu Tổ Rồng, huyện Thường Xuân (từ trụ sở UBND thị trấn Thường Xuân cũ  đi cầu Tổ Rồng)</t>
  </si>
  <si>
    <t>Xã Thọ Thanh, Xã Xuân Dương, thị trấn Thường Xuân</t>
  </si>
  <si>
    <t>Nghị quyết số 609/NQ-HĐND ngày 14/12/2024 của HĐND tỉnh</t>
  </si>
  <si>
    <t>DANH MỤC CÔNG TRÌNH, DỰ ÁN THỰC HIỆN TRONG NĂM KẾ HOẠCH 2025</t>
  </si>
  <si>
    <t>Địa điểm (đến đơn vị cấp xã)</t>
  </si>
  <si>
    <t>Sử dụng vào loại đất</t>
  </si>
  <si>
    <t>Diện tích tăng thêm (ha)</t>
  </si>
  <si>
    <t>Diện tích hiện trạng (ha)</t>
  </si>
  <si>
    <t>Diện tích kế hoạch 
(ha)</t>
  </si>
  <si>
    <t>Các công trình, dự án đã được xác định trong năm kế hoạch trước được tiếp tục thực hiện theo quy định tại khoản 7 Điều 76 của Luật Đất đai</t>
  </si>
  <si>
    <t>1.3</t>
  </si>
  <si>
    <t>1.6</t>
  </si>
  <si>
    <t>1.7</t>
  </si>
  <si>
    <t>1.8</t>
  </si>
  <si>
    <t>1.9</t>
  </si>
  <si>
    <t>1.10</t>
  </si>
  <si>
    <t>1.11</t>
  </si>
  <si>
    <t>1.12</t>
  </si>
  <si>
    <t>Các công trình, dự án theo quy định tại Điều 78 và Điều 79 Luật Đất đai thực hiện trong năm kế hoạch mà chưa có các văn bản theo quy định tại khoản 4 Điều 67 Luật Đất đai;</t>
  </si>
  <si>
    <t>IV</t>
  </si>
  <si>
    <t>Công trình, dự án  đưa ra khỏi KHSD đất năm 2025</t>
  </si>
  <si>
    <t>Xã Luận Khê; Xã Luận Thành; Xã Vạn Xuân; Xã Xuân Lộc; Xã Xuân Cao</t>
  </si>
  <si>
    <t>Xã Luận Thành; Xã Xuân Cao</t>
  </si>
  <si>
    <t>Xã Xuân Cao; Xã Thọ Thanh; Xã Ngọc Phụng; Xã Luận Thành; Xã Bát Mọt; Xã Vạn Xuân</t>
  </si>
  <si>
    <t>Biểu 1/CH</t>
  </si>
  <si>
    <t>HIỆN TRẠNG SỬ DỤNG ĐẤT NĂM 2024</t>
  </si>
  <si>
    <t>Huyện Thường Xuân - Tỉnh Thanh Hoá</t>
  </si>
  <si>
    <t>TT</t>
  </si>
  <si>
    <t>Loại đất</t>
  </si>
  <si>
    <t>Tổng diện tích</t>
  </si>
  <si>
    <t>Diện tích phân theo đơn vị hành chính cấp dưới trực thuộc</t>
  </si>
  <si>
    <t>Thị Trấn Thường Xuân</t>
  </si>
  <si>
    <t>Tổng diện tích tự nhiên</t>
  </si>
  <si>
    <t>Đất nông nghiệp</t>
  </si>
  <si>
    <t>NNP</t>
  </si>
  <si>
    <t>Trong đó:</t>
  </si>
  <si>
    <t>Đất trồng lúa</t>
  </si>
  <si>
    <t>LUA</t>
  </si>
  <si>
    <t>1.1.1</t>
  </si>
  <si>
    <t>Đất chuyên trồng lúa nước</t>
  </si>
  <si>
    <t>1.1.2</t>
  </si>
  <si>
    <t>Đất trồng lúa nước còn lại</t>
  </si>
  <si>
    <t>1.1.3</t>
  </si>
  <si>
    <t>Đất lúa nương</t>
  </si>
  <si>
    <t>LUN</t>
  </si>
  <si>
    <t>Đất trồng cây hàng năm khác</t>
  </si>
  <si>
    <t>HNK</t>
  </si>
  <si>
    <t>Đất trồng cây lâu năm</t>
  </si>
  <si>
    <t>CLN</t>
  </si>
  <si>
    <t>1.4</t>
  </si>
  <si>
    <t>Đất rừng phòng hộ</t>
  </si>
  <si>
    <t>1.5</t>
  </si>
  <si>
    <t>Đất rừng đặc dụng</t>
  </si>
  <si>
    <t>Đất rừng sản xuất</t>
  </si>
  <si>
    <t>Trong đó: Đất có rừng là rừng sản xuất tự nhiên</t>
  </si>
  <si>
    <t>RSN</t>
  </si>
  <si>
    <t>Đất nuôi trồng thủy sản</t>
  </si>
  <si>
    <t>NTS</t>
  </si>
  <si>
    <t>Đất chăn nuôi tập trung</t>
  </si>
  <si>
    <t>CNT</t>
  </si>
  <si>
    <t>Đất làm muối</t>
  </si>
  <si>
    <t>LMU</t>
  </si>
  <si>
    <t>Đất nông nghiệp khác</t>
  </si>
  <si>
    <t>Đất phi nông nghiệp</t>
  </si>
  <si>
    <t>PNN</t>
  </si>
  <si>
    <t>Đất ở tại nông thôn</t>
  </si>
  <si>
    <t>Đất ở tại đô thị</t>
  </si>
  <si>
    <t>2.3</t>
  </si>
  <si>
    <t>Đất xây dựng trụ sở cơ quan</t>
  </si>
  <si>
    <t>2.4</t>
  </si>
  <si>
    <t>Đất quốc phòng</t>
  </si>
  <si>
    <t>2.5</t>
  </si>
  <si>
    <t>Đất an ninh</t>
  </si>
  <si>
    <t>2.6</t>
  </si>
  <si>
    <t>Đất xây dựng công trình sự nghiệp</t>
  </si>
  <si>
    <t>DSN</t>
  </si>
  <si>
    <t>2.6.1</t>
  </si>
  <si>
    <t>Đất xây dựng cơ sở văn hóa</t>
  </si>
  <si>
    <t>2.6.2</t>
  </si>
  <si>
    <t>Đất xây dựng cơ sở xã hội</t>
  </si>
  <si>
    <t>DXH</t>
  </si>
  <si>
    <t>2.6.3</t>
  </si>
  <si>
    <t>Đất xây dựng cơ sở y tế</t>
  </si>
  <si>
    <t>2.6.4</t>
  </si>
  <si>
    <t>Đất xây dựng cở sở giáo dục đào tạo</t>
  </si>
  <si>
    <t>2.6.5</t>
  </si>
  <si>
    <t>Đất xây dựng cơ sở thể dục thể thao</t>
  </si>
  <si>
    <t>DTT</t>
  </si>
  <si>
    <t>2.6.6</t>
  </si>
  <si>
    <t>Đất xây dựng cơ sở khoa học và công nghệ</t>
  </si>
  <si>
    <t>DKH</t>
  </si>
  <si>
    <t>2.6.7</t>
  </si>
  <si>
    <t>Đất xây dựng cơ sở môi trường</t>
  </si>
  <si>
    <t>DMT</t>
  </si>
  <si>
    <t>2.6.8</t>
  </si>
  <si>
    <t>Đất xây dựng cơ sơ khí tượng thủy văn</t>
  </si>
  <si>
    <t>DKT</t>
  </si>
  <si>
    <t>2.6.9</t>
  </si>
  <si>
    <t>Đất xây dựng cơ sở ngoại giao</t>
  </si>
  <si>
    <t>DNG</t>
  </si>
  <si>
    <t>2.6.10</t>
  </si>
  <si>
    <t>Đất xây dựng công trình sự nghiệp khác</t>
  </si>
  <si>
    <t>DSK</t>
  </si>
  <si>
    <t>2.7</t>
  </si>
  <si>
    <t>Đất cơ sở sản xuất, kinh doanh phi nông nghiệp</t>
  </si>
  <si>
    <t>CSK</t>
  </si>
  <si>
    <t>2.7.1</t>
  </si>
  <si>
    <t>Đất khu công nghiệp, cụm công nghiệp</t>
  </si>
  <si>
    <t>SCC</t>
  </si>
  <si>
    <t>Đất khu công nghiệp</t>
  </si>
  <si>
    <t>SKK</t>
  </si>
  <si>
    <t>Đất cụm công nghiệp</t>
  </si>
  <si>
    <t>Đất khu công nghệ thông tin tập trung</t>
  </si>
  <si>
    <t>SCT</t>
  </si>
  <si>
    <t>2.7.2</t>
  </si>
  <si>
    <t>Đất thương mại, dịch vụ</t>
  </si>
  <si>
    <t>2.7.3</t>
  </si>
  <si>
    <t>Đất cơ sở sản xuất phi nông nghiệp</t>
  </si>
  <si>
    <t>2.7.4</t>
  </si>
  <si>
    <t>2.8</t>
  </si>
  <si>
    <t>Đất sử dụng vào mục đích công cộng</t>
  </si>
  <si>
    <t>CCC</t>
  </si>
  <si>
    <t>2.8.1</t>
  </si>
  <si>
    <t>Đất công trình giao thông</t>
  </si>
  <si>
    <t>2.8.2</t>
  </si>
  <si>
    <t>Đất công trình thủy lợi</t>
  </si>
  <si>
    <t>2.8.3</t>
  </si>
  <si>
    <t>Đất công trình cấp nước, thoát nước</t>
  </si>
  <si>
    <t>DCT</t>
  </si>
  <si>
    <t>2.8.4</t>
  </si>
  <si>
    <t>Đất công trình phòng, chống thiên tai</t>
  </si>
  <si>
    <t>DPC</t>
  </si>
  <si>
    <t>2.8.5</t>
  </si>
  <si>
    <t>Đất có di tích lịch sử - văn hóa danh lam thắng cảnh, di sản thiên nhiên</t>
  </si>
  <si>
    <t>DDD</t>
  </si>
  <si>
    <t>2.8.6</t>
  </si>
  <si>
    <t>Đất bãi thải, xử lý chất thải</t>
  </si>
  <si>
    <t>DRA</t>
  </si>
  <si>
    <t>2.8.7</t>
  </si>
  <si>
    <t>2.8.8</t>
  </si>
  <si>
    <t xml:space="preserve">Đất công trình hạ tầng bưu chính, viễn thông, công nghệ thông tin </t>
  </si>
  <si>
    <t>DBV</t>
  </si>
  <si>
    <t>2.8.9</t>
  </si>
  <si>
    <t>Đất chợ dân sinh, chợ đầu mối</t>
  </si>
  <si>
    <t>DCH</t>
  </si>
  <si>
    <t>2.8.10</t>
  </si>
  <si>
    <t>Đất khu vui chơi, giải trí công cộng, sinh hoạt cộng đồng</t>
  </si>
  <si>
    <t>2.8.11</t>
  </si>
  <si>
    <t>Đất công trình công cộng khác</t>
  </si>
  <si>
    <t>CCK</t>
  </si>
  <si>
    <t>2.9</t>
  </si>
  <si>
    <t>Đất tôn giáo</t>
  </si>
  <si>
    <t>TON</t>
  </si>
  <si>
    <t>2.10</t>
  </si>
  <si>
    <t>Đất tín ngưỡng</t>
  </si>
  <si>
    <t>2.11</t>
  </si>
  <si>
    <t>Đất nghĩa trang, nhà tang lễ, cơ sở hỏa táng, đất cơ sở lưu giữ tro cốt</t>
  </si>
  <si>
    <t>NTD</t>
  </si>
  <si>
    <t>2.12</t>
  </si>
  <si>
    <t>Đất có mặt nước chuyên dùng</t>
  </si>
  <si>
    <t>TVC</t>
  </si>
  <si>
    <t>MNC</t>
  </si>
  <si>
    <t>2.12.1</t>
  </si>
  <si>
    <t>Đất có mặt nước chuyên dùng dạng ao, hồ, đầm, phá</t>
  </si>
  <si>
    <t>2.12.2</t>
  </si>
  <si>
    <t>Đất có mặt nước dạng sông, ngòi, kênh, rạch, suối</t>
  </si>
  <si>
    <t>SON</t>
  </si>
  <si>
    <t>2.13</t>
  </si>
  <si>
    <t>Đất phi nông nghiệp khác</t>
  </si>
  <si>
    <t>PNK</t>
  </si>
  <si>
    <t>Đất chưa sử dụng</t>
  </si>
  <si>
    <t>CSD</t>
  </si>
  <si>
    <t>Đất do Nhà nước thu hồi theo quy định của pháp luật đất đai chưa giao, chưa cho thuê</t>
  </si>
  <si>
    <t>CGT</t>
  </si>
  <si>
    <t>Đất bằng chưa sử dụng</t>
  </si>
  <si>
    <t>BCS</t>
  </si>
  <si>
    <t>Đất đồi núi chưa sử dụng</t>
  </si>
  <si>
    <t>DCS</t>
  </si>
  <si>
    <t>Núi đá không có rừng cây</t>
  </si>
  <si>
    <t>NCS</t>
  </si>
  <si>
    <t>Đất có mặt nước chưa sử dụng</t>
  </si>
  <si>
    <t>MCS</t>
  </si>
  <si>
    <t>Đất khu công nghệ cao*</t>
  </si>
  <si>
    <t>KCN</t>
  </si>
  <si>
    <t>Đất khu kinh tế*</t>
  </si>
  <si>
    <t>KKT</t>
  </si>
  <si>
    <t>Đất đô thị*</t>
  </si>
  <si>
    <t>KDT</t>
  </si>
  <si>
    <t>Biểu 4/CH</t>
  </si>
  <si>
    <t>Chỉ tiêu sử dụng đất</t>
  </si>
  <si>
    <t>Mã</t>
  </si>
  <si>
    <t>Diện tích (ha)</t>
  </si>
  <si>
    <t>So sánh</t>
  </si>
  <si>
    <t>Tăng (+),
Giảm (-)
(ha)</t>
  </si>
  <si>
    <t>Tỷ lệ (%)</t>
  </si>
  <si>
    <t>Tổng diện tích đất tự nhiên</t>
  </si>
  <si>
    <t>Biểu 17/CH</t>
  </si>
  <si>
    <t>Chưa có phân bổ (ẩn)</t>
  </si>
  <si>
    <t>KẾ HOẠCH SỬ DỤNG ĐẤT NĂM 2025</t>
  </si>
  <si>
    <t>CỦA HUYỆN THƯỜNG XUÂN, TỈNH THANH HOÁ</t>
  </si>
  <si>
    <t>Diện tích cấp tỉnh phân bổ</t>
  </si>
  <si>
    <t>Diện tích cấp huyện xác định, bổ sung</t>
  </si>
  <si>
    <t>Diện tích cuối kỳ năm 2023</t>
  </si>
  <si>
    <t>KHU CHỨC NĂNG</t>
  </si>
  <si>
    <t>Đất khu kinh tế</t>
  </si>
  <si>
    <t>Đất đô thị</t>
  </si>
  <si>
    <t>Khu sản xuất nông nghiệp (khu vực chuyên trồng lúa nước, khu vực chuyên trồng cây công nghiệp lâu năm)</t>
  </si>
  <si>
    <t>KNN</t>
  </si>
  <si>
    <t>Khu lâm nghiệp (khu vực rừng phòng hộ, rừng đặc dụng, rừng sản xuất)</t>
  </si>
  <si>
    <t>KLN</t>
  </si>
  <si>
    <t>Khu du lịch</t>
  </si>
  <si>
    <t>KDL</t>
  </si>
  <si>
    <t>Khu bảo tồn thiên nhiên và đa dạng sinh học</t>
  </si>
  <si>
    <t>KBT</t>
  </si>
  <si>
    <t>Khu phát triển công nghiệp (khu công nghiệp, cụm công nghiệp)</t>
  </si>
  <si>
    <t>KPC</t>
  </si>
  <si>
    <t>Khu đô thị (trong đó có khu đô thị mới)</t>
  </si>
  <si>
    <t>DTC</t>
  </si>
  <si>
    <t>Khu thương mại - dịch vụ</t>
  </si>
  <si>
    <t>KTM</t>
  </si>
  <si>
    <t>Khu dân cư nông thôn</t>
  </si>
  <si>
    <t>DNT</t>
  </si>
  <si>
    <t>Biểu 10/CH</t>
  </si>
  <si>
    <t>KẾ HOẠCH ĐƯA ĐẤT CHƯA SỬ DỤNG VÀO SỬ DỤNG NĂM 2025</t>
  </si>
  <si>
    <t>HUYỆN THƯỜNG XUÂN, TỈNH THANH HOÁ</t>
  </si>
  <si>
    <t>Đơn vị tính: ha</t>
  </si>
  <si>
    <t>Biểu 19/CH</t>
  </si>
  <si>
    <t>KẾ HOẠCH THU HỒI ĐẤT NĂM 1925</t>
  </si>
  <si>
    <t>Biểu 20/CH</t>
  </si>
  <si>
    <t>KẾ HOẠCH CHUYỂN MỤC ĐÍCH SỬ DỤNG ĐẤT NĂM 2025</t>
  </si>
  <si>
    <t>CỦA HUYỆN THƯỜNG XUÂN, TỈNH THANH HOÁ</t>
  </si>
  <si>
    <t>Chu chuyển đất đai đến năm 2024</t>
  </si>
  <si>
    <t>Đất nông nghiệp chuyển sang phi nông nghiệp</t>
  </si>
  <si>
    <t>NNP/PNN</t>
  </si>
  <si>
    <t>LUA/PNN</t>
  </si>
  <si>
    <t>Trong đó: Đất chuyên trồng lúa nước</t>
  </si>
  <si>
    <t>LUC/PNN</t>
  </si>
  <si>
    <t>Đất trồng cây hằng năm khác</t>
  </si>
  <si>
    <t>HNK/PNN</t>
  </si>
  <si>
    <t>CLN/PNN</t>
  </si>
  <si>
    <t>RPH/PNN</t>
  </si>
  <si>
    <t>RDD/PNN</t>
  </si>
  <si>
    <t>RSX/PNN</t>
  </si>
  <si>
    <t>RSN/PNN</t>
  </si>
  <si>
    <t>NTS/PNN</t>
  </si>
  <si>
    <t>CNT/PNN</t>
  </si>
  <si>
    <t>Đất làm mu</t>
  </si>
  <si>
    <t>LMU/PNN</t>
  </si>
  <si>
    <t>NKH/PNN</t>
  </si>
  <si>
    <t>Chuyển đổi cơ cấu sử dụng đất trong nội bộ đất nông nghiệp</t>
  </si>
  <si>
    <t>Đất trồng lúa chuyển sang các loại đất khác trong nhóm đất nông nghiệp</t>
  </si>
  <si>
    <t>LUA/NNP</t>
  </si>
  <si>
    <t>Đất rừng phòng hộ chuyển sang các loại đất khác trong nhóm đất nông nghiệp</t>
  </si>
  <si>
    <t>RPH/NNP</t>
  </si>
  <si>
    <t>Đất rừng đặc dụng chuyển sang các loại đất khác trong nhóm đất nông nghiệp</t>
  </si>
  <si>
    <t>RDD/NNP</t>
  </si>
  <si>
    <t>Đất rừng sản xuất chuyển sang các loại đất khác trong nhóm đất nông nghiệp</t>
  </si>
  <si>
    <t>RSX/NNP</t>
  </si>
  <si>
    <t>RSN/NNP</t>
  </si>
  <si>
    <t>3</t>
  </si>
  <si>
    <t>Chuyển các loại đất khác sang đất chăn nuôi tập trung khi thực hiện các dự án chăn nuôi tập trung quy mô lớn</t>
  </si>
  <si>
    <t>MHT/CNT</t>
  </si>
  <si>
    <t>4</t>
  </si>
  <si>
    <t>Chuyển đổi cơ cấu sử dụng đất trong nội bộ đất phi nông nghiệp</t>
  </si>
  <si>
    <t>Chuyển đất phi nông nghiệp được quy định tại Điều 118 sang các loại đất phi nông nghiệp quy định tại Điều 119 hoặc Điều 120 của Luật đất đai</t>
  </si>
  <si>
    <t>MHT/PNC</t>
  </si>
  <si>
    <t>Đất phi nông nghiệp không phải là đất ở chuyển sang đất ở</t>
  </si>
  <si>
    <t>MHT/OTC</t>
  </si>
  <si>
    <t>4.3</t>
  </si>
  <si>
    <t>Chuyển đất xây dựng công trình sự nghiệp sang đất sản xuất, kinh doanh phi nông nghiệp</t>
  </si>
  <si>
    <t>MHT/CSK</t>
  </si>
  <si>
    <t>4.4</t>
  </si>
  <si>
    <t>Chuyển đất xây dựng công trình công cộng có mục đích kinh doanh sang đất sản xuất, kinh doanh phi nông nghiệp</t>
  </si>
  <si>
    <t>4.5</t>
  </si>
  <si>
    <t>Chuyển đất sản xuất, kinh doanh phi nông nghiệp không phải đất thương mại, dịch vụ sang đất thương mại, dịch vụ</t>
  </si>
  <si>
    <t>MHT/TMD</t>
  </si>
  <si>
    <t>Biểu 24/CH</t>
  </si>
  <si>
    <t>CHU CHUYỂN ĐẤT ĐAI TRONG KẾ HOẠCH SỬ DỤNG ĐẤT NĂM 2025</t>
  </si>
  <si>
    <t>Cộng giảm</t>
  </si>
  <si>
    <t>Diện tích cuối kỳ năm 2025</t>
  </si>
  <si>
    <t>Cộng tăng</t>
  </si>
  <si>
    <t>Tăng (+)
Giảm (-)</t>
  </si>
  <si>
    <t>So sánh biểu 5</t>
  </si>
  <si>
    <t>TỔNG DIỆN TÍCH ĐẤT TỰ NHIÊN</t>
  </si>
  <si>
    <t>Diện tích cuối kỳ, năm 2025</t>
  </si>
  <si>
    <t>2.7.5</t>
  </si>
  <si>
    <t>2.7.6</t>
  </si>
  <si>
    <t>KẾT QUẢ THỰC HIỆN KẾ HOẠCH SỬ DỤNG ĐẤT KỲ TRƯỚC</t>
  </si>
  <si>
    <t>Biểu 25/CH</t>
  </si>
  <si>
    <t>Diện tích đầu kỳ năm 2025</t>
  </si>
  <si>
    <t>Mục đích sử dụng</t>
  </si>
  <si>
    <t>Số lượng công trình</t>
  </si>
  <si>
    <t>Diện tích kế hoạch (ha)</t>
  </si>
  <si>
    <t>Đất giao thông</t>
  </si>
  <si>
    <t>Tổng</t>
  </si>
  <si>
    <t>Đất nông nghiệp khác</t>
  </si>
  <si>
    <t>Đất quốc phòng</t>
  </si>
  <si>
    <t>Đất cụm công nghiệp</t>
  </si>
  <si>
    <t xml:space="preserve">Ký hiệu biểu </t>
  </si>
  <si>
    <t>Tên biểu</t>
  </si>
  <si>
    <t>Biểu 01/CH</t>
  </si>
  <si>
    <t>Biểu 04/CH</t>
  </si>
  <si>
    <t>Biểu 18/CH</t>
  </si>
  <si>
    <t>Biểu 21/CH</t>
  </si>
  <si>
    <t>Diện tích các khu vực lấn biển đưa vào sử dụng theo kế hoạch sử dụng đất năm 2025 của huyện Bá Thước, tỉnh Thanh Hóa</t>
  </si>
  <si>
    <t>HỆ THỐNG BIỂU TRONG KẾ HOẠCH SỬ DỤNG ĐẤT NĂM 2025
HUYỆN THƯỜNG XUÂN, TỈNH THANH HÓA</t>
  </si>
  <si>
    <t>Hiện trạng sử dụng đất năm 2024 của huyện Thường Xuân, tỉnh Thanh Hóa</t>
  </si>
  <si>
    <t>Kết quả thực hiện kế hoạch sử dụng đất năm 2024 của huyện Thường Xuân, tỉnh Thanh Hóa</t>
  </si>
  <si>
    <t>Kế hoạch sử dụng đất năm 2025 của huyện Thường Xuân, tỉnh Thanh Hóa</t>
  </si>
  <si>
    <t>Kế hoạch đưa đất chưa sử dụng vào sử dụng năm 2025 của huyện Thường Xuân, tỉnh Thanh Hóa</t>
  </si>
  <si>
    <t>Kế hoạch chuyển mục đích sử dụng đất năm 2025 của huyện Thường Xuân, tỉnh Thanh Hóa</t>
  </si>
  <si>
    <t>Danh mục công trình, dự án thực hiện trong năm 2025 của huyện Thường Xuân, tỉnh Thanh Hóa</t>
  </si>
  <si>
    <t>Kết quả thực hiện</t>
  </si>
  <si>
    <t>Diện tích kế hoạch chưa thực hiện</t>
  </si>
  <si>
    <t>Diện tích chuyển tiếp kỳ sau  (ha)</t>
  </si>
  <si>
    <t>Diện tích loại bỏ  (ha)</t>
  </si>
  <si>
    <t>(6)=(5)-(4)</t>
  </si>
  <si>
    <t>(9)=(6)-(8)</t>
  </si>
  <si>
    <t>DT được duyệt theo QĐ số 1302/QĐ-UBND ngày 03/4/2024 
(ha)</t>
  </si>
  <si>
    <t>(4) =(5)+...</t>
  </si>
  <si>
    <t>Đất công trình năng lượng, chiếu sáng công cộng</t>
  </si>
  <si>
    <t>-</t>
  </si>
  <si>
    <t>Trang trại Eco (Nông nghiệp công nghệ cao chăn nuôi và sản xuất hoa quả sạch)</t>
  </si>
  <si>
    <t>Quyết định 2013/QĐ-UBND ngày 20/5/2024 về việc chấp thuận điều chỉnh chủ trương đầu tư dự án nông nghiệp công nghệ cao chăn nuôi và sản xuất hoa quả sạch tại xã Thọ Thanh, huyện Thường Xuân</t>
  </si>
  <si>
    <t>Khu dịch vụ thương mại tổng hợp Ngọc Nhâm</t>
  </si>
  <si>
    <t>0.36</t>
  </si>
  <si>
    <t>Quyết định 4327/QĐ-UBND ngày 17/11/2023 về việc chấp thuận điều chỉnh chủ trương đầu tư dự án Khu dịch vụ thương mại tổng hợp Ngọc Nhâm tại thị trấn Thường Xuân, huyện Thường Xuân</t>
  </si>
  <si>
    <t>Thửa số 62, Tờ số 02; BĐĐC xã Thọ Thanh, đo vẽ năm 2008</t>
  </si>
  <si>
    <t>Khu dân cư Đồng Tôm thôn Xuân Thắng</t>
  </si>
  <si>
    <t>Quyết định thu hồi đất số 1142/QĐ-UBND ngày 15/6/2016 của UBND huyện Thường Xuân</t>
  </si>
  <si>
    <t>Quyết định thu hồi đất số  841/QĐ-UBND  ngày 10/5/2024 của UBND huyện Thường Xuân</t>
  </si>
  <si>
    <t>Quyết định thu hồi đất số  1485/QĐ-UBND  ngày 19/7/2024 của UBND huyện Thường Xuân</t>
  </si>
  <si>
    <t>Quyết định thu hồi đất số  1579/QĐ-UBND; 1585/QĐ-UBND  ngày 31/7/2024 của UBND huyện Thường Xuân</t>
  </si>
  <si>
    <t>Quyết định thu hồi đất số  2476/QĐ-UBND  ngày 17/6/2024 của UBND huyện Thường Xuân</t>
  </si>
  <si>
    <t>Quyết định thu hồi đất số  2847/QĐ-UBND  ngày 13/12/2023 của UBND huyện Thường Xuân</t>
  </si>
  <si>
    <t xml:space="preserve"> Nghị quyết số 182/NQ-HĐND ngày 10/12/2021 của HĐND tỉnh Thanh Hóa</t>
  </si>
  <si>
    <t xml:space="preserve">Nghị quyết 475/NQ-HĐND ngày 14/12/2023 của HĐND tỉnh Thanh Hóa
</t>
  </si>
  <si>
    <t xml:space="preserve">Nghị quyết 385/NQ-HĐND ngày 24/3/2023 của HĐND tỉnh Thanh Hóa
</t>
  </si>
  <si>
    <t xml:space="preserve"> Nghị quyết 385/NQ-HĐND ngày 24/3/2023 của HĐND tỉnh Thanh Hóa
- Quyết định số 1870/QĐ-EVNNPC ngày 06/8/2022 của Tổng công ty điện lực miền bắc V/v phê duyệt danh mục và tạm giao KHV công trinhg ĐTXD năm 2022-2023 cho Công ty điện lực Thanh Hóa
-Văn bản số 256/CV-ĐLTX ngày 10/8/2022 của Điện lực Thường Xuân V/v đăng ký danh mục công trình sử dụng đất bổ sung năm 2022
- Quyết định số 1365/QĐ-EVNNPC ngày 16/6/2022 V/v duyệt danh mục và tạm giao KHV công trình ĐTXD năm 2022-2023 cho Công ty Điện lực Thanh Hóa</t>
  </si>
  <si>
    <t>Nghị quyết 385/NQ-HĐND ngày 24/3/2023 của HĐND tỉnh Thanh Hóa</t>
  </si>
  <si>
    <t xml:space="preserve"> Nghị quyết 385/NQ-HĐND ngày 24/3/2023 của HĐND tỉnh Thanh Hóa</t>
  </si>
  <si>
    <t>Công trình, dự án đất quốc phòng</t>
  </si>
  <si>
    <t>Công trình, dự án đất an ninh</t>
  </si>
  <si>
    <t>Tăng khác</t>
  </si>
  <si>
    <t>Giảm khác</t>
  </si>
  <si>
    <t xml:space="preserve">                 Đất lúa nương</t>
  </si>
  <si>
    <t>Đất sản xuất vật liệu xây dựng, làm đồ gốm</t>
  </si>
  <si>
    <t>SKX</t>
  </si>
  <si>
    <t>Đất phát triển hạ tầng cấp quốc gia, cấp tỉnh, cấp huyện, cấp xã</t>
  </si>
  <si>
    <t>DHT</t>
  </si>
  <si>
    <t>Đất thủy lợi</t>
  </si>
  <si>
    <t>Đất xây dựng cơ sở giáo dục đào tạo</t>
  </si>
  <si>
    <t>Đất công trình năng lượng</t>
  </si>
  <si>
    <t>Đất công trình bưu chính viễn thông</t>
  </si>
  <si>
    <t>Đất xây dựng kho dự trữ Quốc gia</t>
  </si>
  <si>
    <t>DKG</t>
  </si>
  <si>
    <t>Đất có di tích lịch sử - văn hóa</t>
  </si>
  <si>
    <t>DDT</t>
  </si>
  <si>
    <t>Đất cơ sở tôn giáo</t>
  </si>
  <si>
    <t>Đất làm nghĩa trang, nghĩa địa, nhà tang lễ, nhà hỏa táng</t>
  </si>
  <si>
    <t>Đất cơ sở dịch vụ xã hội</t>
  </si>
  <si>
    <t>Đất chợ</t>
  </si>
  <si>
    <t>Đất danh lam thắng cảnh</t>
  </si>
  <si>
    <t>DDL</t>
  </si>
  <si>
    <t>Đất sinh hoạt cộng đồng</t>
  </si>
  <si>
    <t>DSH</t>
  </si>
  <si>
    <t>Đất khu vui chơi, giải trí công cộng</t>
  </si>
  <si>
    <t>2.14</t>
  </si>
  <si>
    <t>2.15</t>
  </si>
  <si>
    <t>2.16</t>
  </si>
  <si>
    <t>Đất xây dựng trụ sở tổ chức sự nghiệp</t>
  </si>
  <si>
    <t>DTS</t>
  </si>
  <si>
    <t>2.17</t>
  </si>
  <si>
    <t>2.18</t>
  </si>
  <si>
    <t>Đất cơ sở tín ngưỡng</t>
  </si>
  <si>
    <t>2.19</t>
  </si>
  <si>
    <t>Đất sông, ngòi, kênh, rạch, suối</t>
  </si>
  <si>
    <t>2.20</t>
  </si>
  <si>
    <t>2.21</t>
  </si>
  <si>
    <t>1.13</t>
  </si>
  <si>
    <t>Khu thương mại dịch vụ tổng hợp Sơn Lâm</t>
  </si>
  <si>
    <t>Trích lục bản đồ địa chính số 256/TLBĐ, tỷ lệ 1/500 do Văn phòng Đất đai Thanh Hóa thuộc Sở Tài nguyên và Môi trường lập ngày 26/5/2023</t>
  </si>
  <si>
    <t>Trích lục BĐĐC số 501/TLBĐ ngày 21/8/2023 của Văn phòng đăng ký đất đai tỉnh Thanh Hóa</t>
  </si>
  <si>
    <t>Khu thương mại dịch vụ</t>
  </si>
  <si>
    <t>Cửa hàng xăng dầu và khu thương mại dịch vụ Lương Sơn</t>
  </si>
  <si>
    <t>Khu thương mại dịch vụ thôn Sơn Minh, xã Luận Thành</t>
  </si>
  <si>
    <t>Khu thương mại dịch vụ thôn Thống Nhất 3, xã Xuan Dương</t>
  </si>
  <si>
    <t>Khu thương mại dịch vụ thôn Thống Nhất 3, xã Xuân Dương</t>
  </si>
  <si>
    <t>Khu sản xuất kinh doanh thôn Thành Tiến</t>
  </si>
  <si>
    <t>Khu sản xuất kinh doanh thôn Cao Tiến</t>
  </si>
  <si>
    <t>Khu sản xuất kinh doanh xã Xuân Chinh</t>
  </si>
  <si>
    <t>Nhà máy chế biến gỗ nội thất xuất khẩu Vạn Xuân</t>
  </si>
  <si>
    <t>Khu làng nghề mộc Thường Xuân và tổng kho gỗ logistic</t>
  </si>
  <si>
    <t>Khu sản xuất kinh doanh thôn Tiến Sơn</t>
  </si>
  <si>
    <t>Khu sản xuất kinh doanh</t>
  </si>
  <si>
    <t>Khu sản xuất kinh doanh thôn Quyết Thắng 2</t>
  </si>
  <si>
    <t>Mô hình trồng cây, ao thả cá (thôn Phú Vinh)</t>
  </si>
  <si>
    <t>Trang trại tổng hợp xã Ngọc Phụng</t>
  </si>
  <si>
    <t>1.14</t>
  </si>
  <si>
    <t>1.15</t>
  </si>
  <si>
    <t>1.16</t>
  </si>
  <si>
    <t>Dự án nhà máy chế biến nông lâm sản Xuân Thắng</t>
  </si>
  <si>
    <t>Khu dân cư mới phía Tây Bắc bệnh viện huyện Thường Xuân, tỉnh Thanh Hóa</t>
  </si>
  <si>
    <t>-Nghị quyết 380/NQ-HĐND ngày 06/12/2020 của HĐND tỉnh về việc chấp thuận danh mục dự án phải thu hồi đất và chuyển mục đích sử dụng đất trồng lúa, đất rừng phòng hộ và quyết định chủ trương chuyển mục đích sử dụng rừng sản xuất trên địa bàn tỉnh Thanh Hóa đợt 3, năm 2020
- UBND tỉnh thống nhất chủ trương lập quy hoạch chi tiết xây dựng tại công văn số 14174/UBND-CN ngày 21/10/2019 (5,7ha)</t>
  </si>
  <si>
    <t>Thửa số 20, 27, tờ số18- BĐĐC thị trấn Thường Xuân đo vẽ năm 2008</t>
  </si>
  <si>
    <t>Nghị quyết số 182/NQ-HĐND ngày 10/12/2021 của HĐND tỉnh</t>
  </si>
  <si>
    <t>Quyết định số 2421/QĐ-UBND ngày 13/06/2024 của UBND tỉnh về việc chấp thuận chủ trương đầu tư đồng thời chấp thuận nhà đầu tư Dự án nhà máy chế biến nông lâm sản Xuân Thắng tại xã Xuân Thắng, huyện Thường Xuân</t>
  </si>
  <si>
    <t>Dự án Nhà máy may Hồ Gươm - Chi nhánh Luận Thành, tỉnh Thanh Hoá</t>
  </si>
  <si>
    <t>Trích lục bản đồ địa chính khu đất số 287/TLBĐ tỷ lệ 1/1000 do Văn phòng Đăng ký đất đai Thanh Hoá thuộc Sở Tài nguyên và Môi trường lập ngày 11/4/2024</t>
  </si>
  <si>
    <t>Khu dân cư thôn Ngọc Sơn xã Lương Sơn</t>
  </si>
  <si>
    <t>Quyết định thu hồi đất số  1633/QĐ-UBND  ngày 24/07/2019 của UBND huyện Thường Xuân</t>
  </si>
  <si>
    <t>Quyết định số 2254/QĐ-UBND ngày 03/6/2024 của UBND tỉnh Về việc chấp thuận cho Công ty Cổ phần Tập đoàn Hồ Gươm nhận chuyển nhượng, nhận góp vốn, thuê quyền sử dụng đất nông nghiệp tại xã Luận Thành, huyện Thường Xuân</t>
  </si>
  <si>
    <t>Mở rộng nhà máy gỗ Thanh Hoa</t>
  </si>
  <si>
    <t>Khu xen cư nông thôn xã Xuân Dương (đài tưởng niệm cũ+trạm y tế)</t>
  </si>
  <si>
    <t>Nghị quyết số 138/NQ-HĐND ngày 11/10/2021 của HĐND tỉnh về Chủ trương đầu tư Dự án nâng cấp , mở rộng đường từ xã Xuân Cao đi xã Luận Thành, huyện Thường Xuân</t>
  </si>
  <si>
    <t>Tờ số 11, 12, 13, 19, 20- BĐĐC xã Luận Thành; Tờ số 38, 47, 48- BĐĐC; Tờ bản đồ Lâm nghiệp xã Xuân Cao</t>
  </si>
  <si>
    <t>Thửa số 67, tờ số 13- BĐĐC thị trấn Thường Xuân đo vẽ năm 2008</t>
  </si>
  <si>
    <t>Thửa số 949, tờ số 04- BĐĐC xã Thọ Thanh đo vẽ năm 2008</t>
  </si>
  <si>
    <t>Thửa số 288, 289  tờ số 31-BĐĐC xã Xuân Dương đo vẽ năm 2008</t>
  </si>
  <si>
    <t>Trích lục bản đồ địa chính khu đất số 836/TLBĐ tỷ lệ 1/1000 do Văn phòng Đăng ký đất đai Thanh Hoá thuộc Sở Tài nguyên và Môi trường lập ngày 13/11/2024</t>
  </si>
  <si>
    <t>Dự án cơ sở sản xuất phi nông nghiệp của công ty TNHH Minh Tuấn TH</t>
  </si>
  <si>
    <t>Quyết định số 5093/QĐ-UBND ngày 24/12/2024 của UBND tỉnh vVề việc chấp thuận cho Công ty TNHH Minh Tuấn TH nhận chuyển nhượng, thuê quyền sử dụng đất, nhận góp vốn bằng quyền sử dụng đất nông nghiệp để thực hiện dự án đầu tư tại xã Tân Thành, huyện Thường Xuân</t>
  </si>
  <si>
    <t>Tổng số</t>
  </si>
  <si>
    <t>Chuyển tiếp</t>
  </si>
  <si>
    <t>Công trình, dự án Quy hoạch đất quốc phòng</t>
  </si>
  <si>
    <t>Công trình, dự án Quy hoạch đất an ninh</t>
  </si>
  <si>
    <t>Tổng số</t>
  </si>
  <si>
    <t>Số công trình, dự án  trong năm kế hoạch 2025</t>
  </si>
  <si>
    <t>Đăng ký mới</t>
  </si>
  <si>
    <t>Công trình, dự án đất công trình năng lượng, chiếu sáng công cộng</t>
  </si>
  <si>
    <t>Dự án lưới điện 110kV giai đoạn 2024 - 2026 (đợt 2)</t>
  </si>
  <si>
    <t>Quyết định số 951/QĐ-EVNNPC ngày 20/5/2024 của Tổng công ty điện lực miền Bắc về việc giao dự án và tạm giao kế hoạch vốn ĐTXD năm 2024 cho Ban Quản lý dự án Xây dựng điện miền Bắc để thực hiện dự án lưới điện 110kV giai đoạn 2024 - 2026 (đợt 2)</t>
  </si>
  <si>
    <t>Công trình, dự án đất xây dựng cơ sở văn hóa</t>
  </si>
  <si>
    <t>Công trình, dự án đất xây dựng cơ sở y tế</t>
  </si>
  <si>
    <t>Công trình, dự án đất xây dựng trụ sở cơ quan</t>
  </si>
  <si>
    <t>Dự án đất sử dụng cho hoạt động khoáng sản</t>
  </si>
  <si>
    <t>Công trình, dự án đất tín ngưỡng</t>
  </si>
  <si>
    <t xml:space="preserve"> Trích lục bản đồ địa chính khu đất số 91/TLBD, tỷ lệ 1/2000 do Văn phòng Đăng ký đất đai Thanh Hóa  thuộc Sở Tài nguyên và Môi trường lập ngày 05/02/2024</t>
  </si>
  <si>
    <t>Tờ số 12, 13-BĐĐC xã Thị trấn Thường Xuân</t>
  </si>
  <si>
    <t>Kế hoạch thu hồi đất năm 2025 của huyện Thường Xuân, tỉnh Thanh Hóa</t>
  </si>
  <si>
    <t>Chu chuyển đất đai trong kế hoạch sử dụng đất năm 2025 của huyện Thường Xuân, tỉnh Thanh Hóa</t>
  </si>
  <si>
    <t>Xã Thọ Thanh; Thị trấn Thường Xuân; Xã Xuân Dương</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</si>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</sst>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0.000"/>
    <numFmt numFmtId="166" formatCode="#,##0.000"/>
    <numFmt numFmtId="167" formatCode="_-* #,##0.00\ _₫_-;\-* #,##0.00\ _₫_-;_-* &quot;-&quot;??\ _₫_-;_-@_-"/>
    <numFmt numFmtId="168" formatCode="#,##0.0000"/>
    <numFmt numFmtId="169" formatCode="0_);\(0\)"/>
    <numFmt numFmtId="170" formatCode="#,##0.00;[Red]#,##0.00"/>
  </numFmts>
  <fonts count="42" x14ac:knownFonts="1">
    <font>
      <sz val="14"/>
      <color theme="1"/>
      <name val="Times New Roman"/>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0"/>
      <color theme="1"/>
      <name val="Aptos Narrow"/>
      <family val="2"/>
      <scheme val="minor"/>
    </font>
    <font>
      <sz val="10"/>
      <name val="Arial"/>
      <family val="2"/>
    </font>
    <font>
      <sz val="10"/>
      <color rgb="FF000000"/>
      <name val="Times New Roman"/>
      <family val="1"/>
    </font>
    <font>
      <sz val="12"/>
      <name val=".VnTime"/>
      <family val="2"/>
    </font>
    <font>
      <sz val="11"/>
      <color theme="1"/>
      <name val="Aptos Narrow"/>
      <family val="2"/>
      <charset val="163"/>
      <scheme val="minor"/>
    </font>
    <font>
      <b/>
      <sz val="14"/>
      <color theme="1"/>
      <name val="Times New Roman"/>
      <family val="1"/>
    </font>
    <font>
      <sz val="14"/>
      <color theme="1"/>
      <name val="Times New Roman"/>
      <family val="1"/>
    </font>
    <font>
      <i/>
      <sz val="14"/>
      <color theme="1"/>
      <name val="Times New Roman"/>
      <family val="1"/>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2"/>
      <name val="Times New Roman"/>
      <family val="1"/>
    </font>
    <font>
      <sz val="14"/>
      <name val="Times New Roman"/>
      <family val="1"/>
    </font>
    <font>
      <b/>
      <sz val="14"/>
      <name val="Times New Roman"/>
      <family val="1"/>
    </font>
    <font>
      <sz val="11"/>
      <color theme="1"/>
      <name val="Times New Roman"/>
      <family val="1"/>
    </font>
    <font>
      <sz val="14"/>
      <color theme="1"/>
      <name val="Times New Roman"/>
      <family val="2"/>
    </font>
    <font>
      <sz val="12"/>
      <color theme="1"/>
      <name val="Times New Roman"/>
      <family val="2"/>
    </font>
    <font>
      <b/>
      <sz val="12"/>
      <name val="Times New Roman"/>
      <family val="1"/>
    </font>
    <font>
      <i/>
      <sz val="12"/>
      <name val="Times New Roman"/>
      <family val="1"/>
    </font>
    <font>
      <sz val="12"/>
      <name val="Times New Roman"/>
      <family val="2"/>
    </font>
    <font>
      <b/>
      <sz val="12"/>
      <name val="Times New Roman"/>
      <family val="2"/>
    </font>
    <font>
      <b/>
      <sz val="12"/>
      <color theme="1"/>
      <name val="Times New Roman"/>
      <family val="2"/>
    </font>
    <font>
      <i/>
      <sz val="14"/>
      <name val="Times New Roman"/>
      <family val="1"/>
    </font>
    <font>
      <b/>
      <i/>
      <sz val="12"/>
      <name val="Times New Roman"/>
      <family val="1"/>
    </font>
    <font>
      <b/>
      <sz val="13"/>
      <name val="Times New Roman"/>
      <family val="1"/>
    </font>
    <font>
      <sz val="13"/>
      <name val="Times New Roman"/>
      <family val="1"/>
    </font>
    <font>
      <sz val="8"/>
      <name val="Times New Roman"/>
      <family val="2"/>
    </font>
    <font>
      <b/>
      <sz val="12"/>
      <color rgb="FF000000"/>
      <name val="Times New Roman"/>
      <family val="1"/>
    </font>
    <font>
      <sz val="12"/>
      <color rgb="FF000000"/>
      <name val="Times New Roman"/>
      <family val="1"/>
    </font>
    <font>
      <sz val="13"/>
      <color theme="1"/>
      <name val="Times New Roman"/>
      <family val="2"/>
    </font>
    <font>
      <sz val="12"/>
      <color indexed="8"/>
      <name val="Times New Roman"/>
      <family val="2"/>
    </font>
    <font>
      <sz val="11"/>
      <color rgb="FF000000"/>
      <name val="Calibri"/>
      <family val="2"/>
    </font>
    <font>
      <sz val="11"/>
      <color rgb="FF000000"/>
      <name val="Calibri"/>
      <family val="2"/>
      <charset val="204"/>
    </font>
    <font>
      <sz val="11"/>
      <name val="Times New Roman"/>
      <family val="1"/>
    </font>
    <font>
      <b/>
      <sz val="12"/>
      <color rgb="FF000000"/>
      <name val="Times New Roman"/>
    </font>
    <font>
      <sz val="12"/>
      <color rgb="FF000000"/>
      <name val="Times New Roman"/>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rgb="FFA5A5A5"/>
      </left>
      <right style="medium">
        <color rgb="FFA5A5A5"/>
      </right>
      <top style="medium">
        <color rgb="FFA5A5A5"/>
      </top>
      <bottom style="medium">
        <color rgb="FFA5A5A5"/>
      </bottom>
      <diagonal/>
    </border>
    <border>
      <left style="medium">
        <color rgb="FFA5A5A5"/>
      </left>
      <right style="medium">
        <color rgb="FFA5A5A5"/>
      </right>
      <top style="medium">
        <color rgb="FFA5A5A5"/>
      </top>
      <bottom/>
      <diagonal/>
    </border>
    <border>
      <left style="medium">
        <color rgb="FFA5A5A5"/>
      </left>
      <right style="medium">
        <color rgb="FFA5A5A5"/>
      </right>
      <top/>
      <bottom style="medium">
        <color rgb="FFA5A5A5"/>
      </bottom>
      <diagonal/>
    </border>
    <border>
      <left style="medium">
        <color rgb="FFA5A5A5"/>
      </left>
      <right/>
      <top style="medium">
        <color rgb="FFA5A5A5"/>
      </top>
      <bottom/>
      <diagonal/>
    </border>
    <border>
      <left/>
      <right/>
      <top style="medium">
        <color rgb="FFA5A5A5"/>
      </top>
      <bottom/>
      <diagonal/>
    </border>
    <border>
      <left/>
      <right style="medium">
        <color rgb="FFA5A5A5"/>
      </right>
      <top style="medium">
        <color rgb="FFA5A5A5"/>
      </top>
      <bottom/>
      <diagonal/>
    </border>
  </borders>
  <cellStyleXfs count="37">
    <xf numFmtId="0" fontId="0" fillId="0" borderId="0"/>
    <xf numFmtId="0" fontId="5" fillId="0" borderId="0"/>
    <xf numFmtId="0" fontId="4" fillId="0" borderId="0"/>
    <xf numFmtId="0" fontId="7" fillId="0" borderId="0"/>
    <xf numFmtId="0" fontId="8" fillId="0" borderId="0"/>
    <xf numFmtId="0" fontId="6" fillId="0" borderId="0"/>
    <xf numFmtId="0" fontId="9" fillId="0" borderId="0"/>
    <xf numFmtId="0" fontId="6" fillId="0" borderId="0"/>
    <xf numFmtId="0" fontId="3" fillId="0" borderId="0"/>
    <xf numFmtId="0" fontId="6" fillId="0" borderId="0"/>
    <xf numFmtId="43" fontId="21" fillId="0" borderId="0" applyFont="0" applyFill="0" applyBorder="0" applyAlignment="0" applyProtection="0"/>
    <xf numFmtId="0" fontId="21" fillId="0" borderId="0"/>
    <xf numFmtId="0" fontId="6" fillId="0" borderId="0"/>
    <xf numFmtId="0" fontId="2" fillId="0" borderId="0"/>
    <xf numFmtId="43" fontId="35" fillId="0" borderId="0" applyFont="0" applyFill="0" applyBorder="0" applyAlignment="0" applyProtection="0"/>
    <xf numFmtId="43" fontId="8" fillId="0" borderId="0" applyFont="0" applyFill="0" applyBorder="0" applyAlignment="0" applyProtection="0"/>
    <xf numFmtId="0" fontId="9" fillId="0" borderId="0"/>
    <xf numFmtId="0" fontId="6" fillId="0" borderId="0"/>
    <xf numFmtId="0" fontId="1" fillId="0" borderId="0"/>
    <xf numFmtId="0" fontId="1" fillId="0" borderId="0"/>
    <xf numFmtId="0" fontId="1" fillId="0" borderId="0"/>
    <xf numFmtId="0" fontId="6" fillId="0" borderId="0"/>
    <xf numFmtId="0" fontId="1" fillId="0" borderId="0"/>
    <xf numFmtId="0" fontId="1" fillId="0" borderId="0"/>
    <xf numFmtId="0" fontId="17" fillId="0" borderId="0"/>
    <xf numFmtId="0" fontId="7" fillId="0" borderId="0"/>
    <xf numFmtId="0" fontId="35" fillId="0" borderId="0"/>
    <xf numFmtId="0" fontId="8" fillId="0" borderId="0"/>
    <xf numFmtId="0" fontId="36" fillId="0" borderId="0"/>
    <xf numFmtId="0" fontId="6" fillId="0" borderId="0"/>
    <xf numFmtId="0" fontId="37" fillId="0" borderId="0"/>
    <xf numFmtId="0" fontId="38" fillId="0" borderId="0"/>
    <xf numFmtId="0" fontId="5" fillId="0" borderId="0"/>
    <xf numFmtId="0" fontId="9" fillId="0" borderId="0"/>
    <xf numFmtId="0" fontId="9" fillId="0" borderId="0"/>
    <xf numFmtId="0" fontId="1" fillId="0" borderId="0"/>
    <xf numFmtId="0" fontId="1" fillId="0" borderId="0"/>
  </cellStyleXfs>
  <cellXfs count="388">
    <xf numFmtId="0" fontId="0" fillId="0" borderId="0" xfId="0"/>
    <xf numFmtId="0" fontId="10" fillId="0" borderId="0" xfId="0" applyFont="1" applyAlignment="1">
      <alignment horizontal="center" vertical="center"/>
    </xf>
    <xf numFmtId="0" fontId="11" fillId="0" borderId="0" xfId="0" applyFont="1" applyAlignment="1">
      <alignment vertical="center"/>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13"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22" fillId="0" borderId="0" xfId="0" applyFont="1" applyAlignment="1">
      <alignment vertical="center"/>
    </xf>
    <xf numFmtId="0" fontId="23" fillId="0" borderId="1" xfId="0" applyFont="1" applyBorder="1" applyAlignment="1">
      <alignment horizontal="center" vertical="center" wrapText="1"/>
    </xf>
    <xf numFmtId="169" fontId="23"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15" fillId="0" borderId="0" xfId="0" applyFont="1" applyAlignment="1">
      <alignment vertical="center"/>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4" fontId="17" fillId="0" borderId="1" xfId="11" applyNumberFormat="1" applyFont="1" applyBorder="1" applyAlignment="1">
      <alignment vertical="center"/>
    </xf>
    <xf numFmtId="4" fontId="17" fillId="0" borderId="1" xfId="0" applyNumberFormat="1" applyFont="1" applyBorder="1" applyAlignment="1">
      <alignment vertical="center"/>
    </xf>
    <xf numFmtId="2" fontId="17" fillId="0" borderId="1" xfId="0" applyNumberFormat="1" applyFont="1" applyBorder="1" applyAlignment="1">
      <alignment vertical="center"/>
    </xf>
    <xf numFmtId="0" fontId="17" fillId="0" borderId="1" xfId="0" quotePrefix="1" applyFont="1" applyBorder="1" applyAlignment="1">
      <alignment horizontal="center" vertical="center" wrapText="1"/>
    </xf>
    <xf numFmtId="0" fontId="17" fillId="0" borderId="1" xfId="0" applyFont="1" applyBorder="1" applyAlignment="1">
      <alignment vertical="center" wrapText="1"/>
    </xf>
    <xf numFmtId="0" fontId="24" fillId="0" borderId="1" xfId="0" quotePrefix="1" applyFont="1" applyBorder="1" applyAlignment="1">
      <alignment horizontal="center" vertical="center" wrapText="1"/>
    </xf>
    <xf numFmtId="4" fontId="24" fillId="0" borderId="1" xfId="0" applyNumberFormat="1" applyFont="1" applyBorder="1" applyAlignment="1">
      <alignment vertical="center"/>
    </xf>
    <xf numFmtId="2" fontId="24" fillId="0" borderId="1" xfId="0" applyNumberFormat="1" applyFont="1" applyBorder="1" applyAlignment="1">
      <alignment vertical="center"/>
    </xf>
    <xf numFmtId="0" fontId="23" fillId="0" borderId="1" xfId="0" applyFont="1" applyBorder="1" applyAlignment="1">
      <alignment vertical="center" wrapText="1"/>
    </xf>
    <xf numFmtId="4" fontId="23" fillId="0" borderId="1" xfId="0" applyNumberFormat="1" applyFont="1" applyBorder="1" applyAlignment="1">
      <alignment vertical="center"/>
    </xf>
    <xf numFmtId="2" fontId="23" fillId="0" borderId="1" xfId="0" applyNumberFormat="1" applyFont="1" applyBorder="1" applyAlignment="1">
      <alignment vertical="center"/>
    </xf>
    <xf numFmtId="169" fontId="23" fillId="0" borderId="1" xfId="0" applyNumberFormat="1" applyFont="1" applyBorder="1" applyAlignment="1">
      <alignment horizontal="left" vertical="center" wrapText="1"/>
    </xf>
    <xf numFmtId="40" fontId="23" fillId="2" borderId="1" xfId="0" applyNumberFormat="1" applyFont="1" applyFill="1" applyBorder="1" applyAlignment="1">
      <alignment horizontal="center" vertical="center" wrapText="1"/>
    </xf>
    <xf numFmtId="0" fontId="24" fillId="0" borderId="1" xfId="0" applyFont="1" applyBorder="1" applyAlignment="1">
      <alignment horizontal="left" vertical="center" wrapText="1"/>
    </xf>
    <xf numFmtId="40" fontId="24" fillId="2" borderId="1" xfId="0" applyNumberFormat="1" applyFont="1" applyFill="1" applyBorder="1" applyAlignment="1">
      <alignment horizontal="center" vertical="center" wrapText="1"/>
    </xf>
    <xf numFmtId="40" fontId="17" fillId="2" borderId="1" xfId="0" applyNumberFormat="1" applyFont="1" applyFill="1" applyBorder="1" applyAlignment="1">
      <alignment horizontal="center" vertical="center" wrapText="1"/>
    </xf>
    <xf numFmtId="2" fontId="17" fillId="0" borderId="1" xfId="0" applyNumberFormat="1" applyFont="1" applyBorder="1" applyAlignment="1">
      <alignment horizontal="right" vertical="center"/>
    </xf>
    <xf numFmtId="2" fontId="23" fillId="2" borderId="1" xfId="0" applyNumberFormat="1" applyFont="1" applyFill="1" applyBorder="1" applyAlignment="1">
      <alignment horizontal="right" vertical="center" wrapText="1"/>
    </xf>
    <xf numFmtId="0" fontId="11" fillId="0" borderId="0" xfId="0" applyFont="1"/>
    <xf numFmtId="0" fontId="23" fillId="0" borderId="0" xfId="12" applyFont="1" applyAlignment="1">
      <alignment horizontal="center" vertical="center" wrapText="1"/>
    </xf>
    <xf numFmtId="0" fontId="23" fillId="0" borderId="0" xfId="12" applyFont="1" applyAlignment="1">
      <alignment horizontal="center" vertical="center"/>
    </xf>
    <xf numFmtId="0" fontId="17" fillId="0" borderId="0" xfId="12" applyFont="1" applyAlignment="1">
      <alignment vertical="center"/>
    </xf>
    <xf numFmtId="0" fontId="23" fillId="0" borderId="1" xfId="13" applyFont="1" applyBorder="1" applyAlignment="1">
      <alignment horizontal="center" vertical="center" wrapText="1"/>
    </xf>
    <xf numFmtId="0" fontId="17" fillId="0" borderId="0" xfId="12" applyFont="1" applyAlignment="1">
      <alignment horizontal="center" vertical="center"/>
    </xf>
    <xf numFmtId="0" fontId="17" fillId="0" borderId="1" xfId="13" applyFont="1" applyBorder="1" applyAlignment="1">
      <alignment horizontal="center" vertical="center" wrapText="1"/>
    </xf>
    <xf numFmtId="0" fontId="17" fillId="0" borderId="1" xfId="13" applyFont="1" applyBorder="1" applyAlignment="1">
      <alignment horizontal="left" vertical="center" wrapText="1"/>
    </xf>
    <xf numFmtId="169" fontId="24" fillId="0" borderId="1" xfId="0" applyNumberFormat="1" applyFont="1" applyBorder="1" applyAlignment="1">
      <alignment horizontal="center" vertical="center" wrapText="1"/>
    </xf>
    <xf numFmtId="0" fontId="24" fillId="2" borderId="4" xfId="0"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vertical="center"/>
    </xf>
    <xf numFmtId="0" fontId="28" fillId="0" borderId="0" xfId="0" applyFont="1" applyAlignment="1">
      <alignment vertical="center"/>
    </xf>
    <xf numFmtId="0" fontId="12" fillId="0" borderId="0" xfId="0" applyFont="1" applyAlignment="1">
      <alignment horizontal="right" vertical="center"/>
    </xf>
    <xf numFmtId="0" fontId="1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3" fillId="0" borderId="1" xfId="0" applyFont="1" applyBorder="1" applyAlignment="1">
      <alignment vertical="center"/>
    </xf>
    <xf numFmtId="2" fontId="13" fillId="0" borderId="1" xfId="0" applyNumberFormat="1" applyFont="1" applyBorder="1" applyAlignment="1">
      <alignment horizontal="right" vertical="center"/>
    </xf>
    <xf numFmtId="2" fontId="23" fillId="0" borderId="1" xfId="0" applyNumberFormat="1" applyFont="1" applyBorder="1" applyAlignment="1">
      <alignment horizontal="right" vertical="center"/>
    </xf>
    <xf numFmtId="4" fontId="30" fillId="0" borderId="1" xfId="0" applyNumberFormat="1" applyFont="1" applyBorder="1" applyAlignment="1">
      <alignment vertical="center"/>
    </xf>
    <xf numFmtId="4" fontId="23" fillId="0" borderId="0" xfId="0" applyNumberFormat="1" applyFont="1" applyAlignment="1">
      <alignment vertical="center"/>
    </xf>
    <xf numFmtId="43" fontId="23" fillId="0" borderId="1" xfId="10" applyFont="1" applyFill="1" applyBorder="1" applyAlignment="1">
      <alignment vertical="center"/>
    </xf>
    <xf numFmtId="170" fontId="14" fillId="0" borderId="0" xfId="0" applyNumberFormat="1" applyFont="1" applyAlignment="1">
      <alignment vertical="center"/>
    </xf>
    <xf numFmtId="2" fontId="23" fillId="0" borderId="1" xfId="0" applyNumberFormat="1" applyFont="1" applyBorder="1" applyAlignment="1">
      <alignment horizontal="right" vertical="center" wrapText="1"/>
    </xf>
    <xf numFmtId="4" fontId="23" fillId="0" borderId="1" xfId="0" applyNumberFormat="1" applyFont="1" applyBorder="1"/>
    <xf numFmtId="43" fontId="23" fillId="0" borderId="1" xfId="10" applyFont="1" applyFill="1" applyBorder="1"/>
    <xf numFmtId="170" fontId="23" fillId="0" borderId="0" xfId="0" applyNumberFormat="1" applyFont="1" applyAlignment="1">
      <alignment vertical="center"/>
    </xf>
    <xf numFmtId="0" fontId="23" fillId="0" borderId="0" xfId="0" applyFont="1" applyAlignment="1">
      <alignment vertical="center"/>
    </xf>
    <xf numFmtId="2" fontId="17" fillId="0" borderId="1" xfId="0" applyNumberFormat="1" applyFont="1" applyBorder="1" applyAlignment="1">
      <alignment horizontal="right" vertical="center" wrapText="1"/>
    </xf>
    <xf numFmtId="4" fontId="31" fillId="0" borderId="1" xfId="0" applyNumberFormat="1" applyFont="1" applyBorder="1" applyAlignment="1">
      <alignment vertical="center"/>
    </xf>
    <xf numFmtId="4" fontId="17" fillId="0" borderId="0" xfId="0" applyNumberFormat="1" applyFont="1" applyAlignment="1">
      <alignment vertical="center"/>
    </xf>
    <xf numFmtId="4" fontId="17" fillId="0" borderId="1" xfId="0" applyNumberFormat="1" applyFont="1" applyBorder="1"/>
    <xf numFmtId="43" fontId="17" fillId="0" borderId="1" xfId="10" applyFont="1" applyFill="1" applyBorder="1"/>
    <xf numFmtId="170" fontId="17" fillId="0" borderId="0" xfId="0" applyNumberFormat="1" applyFont="1" applyAlignment="1">
      <alignment vertical="center"/>
    </xf>
    <xf numFmtId="0" fontId="17" fillId="0" borderId="0" xfId="0" applyFont="1" applyAlignment="1">
      <alignment vertical="center"/>
    </xf>
    <xf numFmtId="4" fontId="24" fillId="0" borderId="0" xfId="0" applyNumberFormat="1" applyFont="1" applyAlignment="1">
      <alignment vertical="center"/>
    </xf>
    <xf numFmtId="4" fontId="24" fillId="0" borderId="1" xfId="0" applyNumberFormat="1" applyFont="1" applyBorder="1"/>
    <xf numFmtId="43" fontId="24" fillId="0" borderId="1" xfId="10" applyFont="1" applyFill="1" applyBorder="1"/>
    <xf numFmtId="0" fontId="24" fillId="0" borderId="0" xfId="0" applyFont="1" applyAlignment="1">
      <alignment vertical="center"/>
    </xf>
    <xf numFmtId="43" fontId="23" fillId="0" borderId="1" xfId="10" applyFont="1" applyFill="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vertical="center"/>
    </xf>
    <xf numFmtId="0" fontId="26" fillId="0" borderId="1" xfId="0" applyFont="1" applyBorder="1" applyAlignment="1">
      <alignment horizontal="center" vertical="center" wrapText="1"/>
    </xf>
    <xf numFmtId="0" fontId="27" fillId="0" borderId="0" xfId="0" applyFont="1" applyAlignment="1">
      <alignment vertical="center"/>
    </xf>
    <xf numFmtId="4" fontId="23" fillId="0" borderId="1" xfId="0" applyNumberFormat="1" applyFont="1" applyBorder="1" applyAlignment="1">
      <alignment horizontal="right" vertical="center" wrapText="1"/>
    </xf>
    <xf numFmtId="4" fontId="26" fillId="0" borderId="1" xfId="0" applyNumberFormat="1" applyFont="1" applyBorder="1" applyAlignment="1">
      <alignment horizontal="right" vertical="center" wrapText="1"/>
    </xf>
    <xf numFmtId="0" fontId="26" fillId="0" borderId="1" xfId="0" applyFont="1" applyBorder="1" applyAlignment="1">
      <alignment horizontal="left" vertical="center" wrapText="1"/>
    </xf>
    <xf numFmtId="4" fontId="27" fillId="0" borderId="1" xfId="0" applyNumberFormat="1" applyFont="1" applyBorder="1" applyAlignment="1">
      <alignment vertical="center"/>
    </xf>
    <xf numFmtId="4" fontId="27" fillId="0" borderId="1" xfId="0" applyNumberFormat="1" applyFont="1" applyBorder="1" applyAlignment="1">
      <alignment horizontal="right" vertical="center"/>
    </xf>
    <xf numFmtId="4" fontId="22" fillId="0" borderId="1" xfId="0" applyNumberFormat="1" applyFont="1" applyBorder="1" applyAlignment="1">
      <alignment vertical="center"/>
    </xf>
    <xf numFmtId="4" fontId="22" fillId="0" borderId="1" xfId="0" applyNumberFormat="1" applyFont="1" applyBorder="1" applyAlignment="1">
      <alignment horizontal="right" vertical="center"/>
    </xf>
    <xf numFmtId="4" fontId="15" fillId="0" borderId="1" xfId="0" applyNumberFormat="1" applyFont="1" applyBorder="1" applyAlignment="1">
      <alignment vertical="center"/>
    </xf>
    <xf numFmtId="4" fontId="15" fillId="0" borderId="1" xfId="0" applyNumberFormat="1" applyFont="1" applyBorder="1" applyAlignment="1">
      <alignment horizontal="right" vertical="center"/>
    </xf>
    <xf numFmtId="0" fontId="23" fillId="0" borderId="1" xfId="0" applyFont="1" applyBorder="1" applyAlignment="1">
      <alignment horizontal="left" vertical="center" wrapText="1"/>
    </xf>
    <xf numFmtId="4" fontId="13" fillId="0" borderId="1" xfId="0" applyNumberFormat="1" applyFont="1" applyBorder="1" applyAlignment="1">
      <alignment vertical="center"/>
    </xf>
    <xf numFmtId="4" fontId="13" fillId="0" borderId="1" xfId="0" applyNumberFormat="1" applyFont="1" applyBorder="1" applyAlignment="1">
      <alignment horizontal="right" vertical="center"/>
    </xf>
    <xf numFmtId="43" fontId="25" fillId="0" borderId="1" xfId="10" applyFont="1" applyFill="1" applyBorder="1" applyAlignment="1">
      <alignment vertical="center" wrapText="1"/>
    </xf>
    <xf numFmtId="4" fontId="22" fillId="0" borderId="0" xfId="0" applyNumberFormat="1" applyFont="1" applyAlignment="1">
      <alignment vertical="center"/>
    </xf>
    <xf numFmtId="0" fontId="19" fillId="0" borderId="0" xfId="0" applyFont="1" applyAlignment="1">
      <alignment vertical="center"/>
    </xf>
    <xf numFmtId="0" fontId="19" fillId="2" borderId="0" xfId="0" applyFont="1" applyFill="1" applyAlignment="1">
      <alignment vertical="center"/>
    </xf>
    <xf numFmtId="40" fontId="19" fillId="0" borderId="0" xfId="0" applyNumberFormat="1" applyFont="1" applyAlignment="1">
      <alignment vertical="center"/>
    </xf>
    <xf numFmtId="0" fontId="19" fillId="0" borderId="0" xfId="0" applyFont="1" applyAlignment="1">
      <alignment horizontal="centerContinuous" vertical="center"/>
    </xf>
    <xf numFmtId="0" fontId="19" fillId="2" borderId="0" xfId="0" applyFont="1" applyFill="1" applyAlignment="1">
      <alignment horizontal="centerContinuous" vertical="center"/>
    </xf>
    <xf numFmtId="0" fontId="19" fillId="0" borderId="0" xfId="0" applyFont="1" applyAlignment="1">
      <alignment horizontal="center"/>
    </xf>
    <xf numFmtId="0" fontId="19" fillId="0" borderId="0" xfId="0" applyFont="1" applyAlignment="1">
      <alignment horizontal="center" vertical="center"/>
    </xf>
    <xf numFmtId="0" fontId="28" fillId="0" borderId="0" xfId="0" applyFont="1" applyAlignment="1">
      <alignment horizontal="centerContinuous" vertical="center"/>
    </xf>
    <xf numFmtId="0" fontId="18" fillId="0" borderId="0" xfId="0" applyFont="1" applyAlignment="1">
      <alignment vertical="center"/>
    </xf>
    <xf numFmtId="0" fontId="18" fillId="2" borderId="0" xfId="0" applyFont="1" applyFill="1" applyAlignment="1">
      <alignment vertical="center"/>
    </xf>
    <xf numFmtId="4" fontId="18" fillId="0" borderId="0" xfId="0" applyNumberFormat="1" applyFont="1" applyAlignment="1">
      <alignment vertical="center"/>
    </xf>
    <xf numFmtId="40" fontId="18" fillId="0" borderId="0" xfId="0" applyNumberFormat="1" applyFont="1" applyAlignment="1">
      <alignment vertical="center"/>
    </xf>
    <xf numFmtId="0" fontId="23" fillId="0" borderId="0" xfId="0" applyFont="1" applyAlignment="1">
      <alignment horizontal="center" vertical="center" wrapText="1"/>
    </xf>
    <xf numFmtId="40" fontId="23" fillId="0" borderId="1" xfId="0" applyNumberFormat="1" applyFont="1" applyBorder="1" applyAlignment="1">
      <alignment horizontal="right" vertical="center" wrapText="1"/>
    </xf>
    <xf numFmtId="4" fontId="23" fillId="0" borderId="1" xfId="11" applyNumberFormat="1" applyFont="1" applyBorder="1" applyAlignment="1">
      <alignment vertical="center"/>
    </xf>
    <xf numFmtId="40" fontId="17" fillId="0" borderId="1" xfId="0" applyNumberFormat="1" applyFont="1" applyBorder="1" applyAlignment="1">
      <alignment horizontal="right" vertical="center" wrapText="1"/>
    </xf>
    <xf numFmtId="40" fontId="24" fillId="0" borderId="1" xfId="0" applyNumberFormat="1" applyFont="1" applyBorder="1" applyAlignment="1">
      <alignment horizontal="right" vertical="center" wrapText="1"/>
    </xf>
    <xf numFmtId="0" fontId="23" fillId="2" borderId="1" xfId="0" applyFont="1" applyFill="1" applyBorder="1" applyAlignment="1">
      <alignment horizontal="center" vertical="center"/>
    </xf>
    <xf numFmtId="40" fontId="23" fillId="2" borderId="1" xfId="0" applyNumberFormat="1" applyFont="1" applyFill="1" applyBorder="1" applyAlignment="1">
      <alignment horizontal="center" vertical="center"/>
    </xf>
    <xf numFmtId="170" fontId="23" fillId="0" borderId="1" xfId="0" applyNumberFormat="1" applyFont="1" applyBorder="1" applyAlignment="1">
      <alignment horizontal="right" vertical="center" wrapText="1"/>
    </xf>
    <xf numFmtId="0" fontId="17" fillId="0" borderId="1" xfId="0" applyFont="1" applyBorder="1" applyAlignment="1">
      <alignment horizontal="center" vertical="center"/>
    </xf>
    <xf numFmtId="0" fontId="17" fillId="2" borderId="1" xfId="0" applyFont="1" applyFill="1" applyBorder="1" applyAlignment="1">
      <alignment horizontal="center" vertical="center"/>
    </xf>
    <xf numFmtId="40" fontId="17" fillId="2" borderId="1" xfId="0" applyNumberFormat="1" applyFont="1" applyFill="1" applyBorder="1" applyAlignment="1">
      <alignment horizontal="center" vertical="center"/>
    </xf>
    <xf numFmtId="0" fontId="17" fillId="2" borderId="0" xfId="0" applyFont="1" applyFill="1" applyAlignment="1">
      <alignment vertical="center"/>
    </xf>
    <xf numFmtId="0" fontId="17" fillId="0" borderId="0" xfId="0" applyFont="1"/>
    <xf numFmtId="0" fontId="24" fillId="0" borderId="0" xfId="0" applyFont="1" applyAlignment="1">
      <alignment horizontal="right" vertical="center"/>
    </xf>
    <xf numFmtId="0" fontId="23" fillId="0" borderId="0" xfId="0" applyFont="1"/>
    <xf numFmtId="2" fontId="24" fillId="0" borderId="1" xfId="0" applyNumberFormat="1" applyFont="1" applyBorder="1" applyAlignment="1">
      <alignment horizontal="right" vertical="center" wrapText="1"/>
    </xf>
    <xf numFmtId="2" fontId="23" fillId="0" borderId="1" xfId="11" applyNumberFormat="1" applyFont="1" applyBorder="1" applyAlignment="1">
      <alignment horizontal="right" vertical="center"/>
    </xf>
    <xf numFmtId="4" fontId="17" fillId="0" borderId="1" xfId="0" applyNumberFormat="1" applyFont="1" applyBorder="1" applyAlignment="1">
      <alignment horizontal="center" vertical="center" wrapText="1"/>
    </xf>
    <xf numFmtId="0" fontId="24" fillId="0" borderId="0" xfId="0" applyFont="1"/>
    <xf numFmtId="2" fontId="17" fillId="0" borderId="1" xfId="11" applyNumberFormat="1" applyFont="1" applyBorder="1" applyAlignment="1">
      <alignment horizontal="right" vertical="center"/>
    </xf>
    <xf numFmtId="2" fontId="17" fillId="0" borderId="0" xfId="0" applyNumberFormat="1" applyFont="1"/>
    <xf numFmtId="4" fontId="17" fillId="3" borderId="1" xfId="11" applyNumberFormat="1" applyFont="1" applyFill="1" applyBorder="1" applyAlignment="1">
      <alignment vertical="center"/>
    </xf>
    <xf numFmtId="43" fontId="17" fillId="0" borderId="1" xfId="10" applyFont="1" applyBorder="1" applyAlignment="1">
      <alignment horizontal="right" vertical="center" wrapText="1"/>
    </xf>
    <xf numFmtId="2" fontId="17" fillId="0" borderId="0" xfId="0" applyNumberFormat="1" applyFont="1" applyAlignment="1">
      <alignment vertical="center"/>
    </xf>
    <xf numFmtId="170" fontId="17" fillId="0" borderId="1" xfId="0" applyNumberFormat="1" applyFont="1" applyBorder="1" applyAlignment="1">
      <alignment horizontal="right" vertical="center" wrapText="1"/>
    </xf>
    <xf numFmtId="170" fontId="24" fillId="0" borderId="1" xfId="0" applyNumberFormat="1" applyFont="1" applyBorder="1" applyAlignment="1">
      <alignment horizontal="right" vertical="center" wrapText="1"/>
    </xf>
    <xf numFmtId="2" fontId="24" fillId="0" borderId="0" xfId="0" applyNumberFormat="1" applyFont="1" applyAlignment="1">
      <alignment vertical="center"/>
    </xf>
    <xf numFmtId="2" fontId="23" fillId="0" borderId="0" xfId="0" applyNumberFormat="1" applyFont="1" applyAlignment="1">
      <alignment vertical="center"/>
    </xf>
    <xf numFmtId="49" fontId="23" fillId="0" borderId="1" xfId="0" applyNumberFormat="1" applyFont="1" applyBorder="1" applyAlignment="1">
      <alignment horizontal="center" vertical="center" wrapText="1"/>
    </xf>
    <xf numFmtId="2" fontId="17" fillId="0" borderId="0" xfId="0" applyNumberFormat="1" applyFont="1" applyAlignment="1">
      <alignment horizontal="right" vertical="center" wrapText="1"/>
    </xf>
    <xf numFmtId="0" fontId="23" fillId="0" borderId="0" xfId="0" applyFont="1" applyAlignment="1">
      <alignment horizontal="centerContinuous" vertical="center"/>
    </xf>
    <xf numFmtId="0" fontId="23" fillId="0" borderId="7" xfId="0" applyFont="1" applyBorder="1" applyAlignment="1">
      <alignment vertical="center" wrapText="1"/>
    </xf>
    <xf numFmtId="0" fontId="23" fillId="0" borderId="6" xfId="0" applyFont="1" applyBorder="1" applyAlignment="1">
      <alignment vertical="center" wrapText="1"/>
    </xf>
    <xf numFmtId="4" fontId="23" fillId="0" borderId="1" xfId="11" applyNumberFormat="1" applyFont="1" applyBorder="1" applyAlignment="1">
      <alignment horizontal="right" vertical="center" wrapText="1"/>
    </xf>
    <xf numFmtId="4" fontId="17" fillId="0" borderId="5" xfId="11" applyNumberFormat="1" applyFont="1" applyBorder="1" applyAlignment="1">
      <alignment vertical="center"/>
    </xf>
    <xf numFmtId="4" fontId="17" fillId="0" borderId="0" xfId="11" applyNumberFormat="1" applyFont="1" applyAlignment="1">
      <alignment vertical="center"/>
    </xf>
    <xf numFmtId="0" fontId="40" fillId="0" borderId="10" xfId="0" applyFont="1" applyBorder="1" applyAlignment="1">
      <alignment horizontal="center" vertical="center" wrapText="1" readingOrder="1"/>
    </xf>
    <xf numFmtId="0" fontId="40" fillId="0" borderId="10" xfId="0" applyFont="1" applyBorder="1" applyAlignment="1">
      <alignment horizontal="center" wrapText="1" readingOrder="1"/>
    </xf>
    <xf numFmtId="0" fontId="41" fillId="0" borderId="10" xfId="0" applyFont="1" applyBorder="1" applyAlignment="1">
      <alignment horizontal="center" vertical="center" wrapText="1" readingOrder="1"/>
    </xf>
    <xf numFmtId="0" fontId="41" fillId="0" borderId="10" xfId="0" applyFont="1" applyBorder="1" applyAlignment="1">
      <alignment horizontal="left" vertical="center" wrapText="1" readingOrder="1"/>
    </xf>
    <xf numFmtId="0" fontId="41" fillId="0" borderId="10" xfId="0" applyFont="1" applyBorder="1" applyAlignment="1">
      <alignment horizontal="center" wrapText="1" readingOrder="1"/>
    </xf>
    <xf numFmtId="0" fontId="40" fillId="0" borderId="10" xfId="0" applyFont="1" applyBorder="1" applyAlignment="1">
      <alignment horizontal="left" vertical="center" wrapText="1" readingOrder="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0" fillId="0" borderId="0" xfId="0" applyAlignment="1">
      <alignment horizontal="center"/>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2" fontId="34" fillId="0" borderId="1" xfId="0" applyNumberFormat="1" applyFont="1" applyBorder="1" applyAlignment="1">
      <alignment horizontal="center" vertical="center" wrapText="1"/>
    </xf>
    <xf numFmtId="2" fontId="34"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0" fontId="34" fillId="0" borderId="1" xfId="0" applyFont="1" applyBorder="1" applyAlignment="1">
      <alignment horizontal="left" vertical="center"/>
    </xf>
    <xf numFmtId="0" fontId="33" fillId="0" borderId="1" xfId="0" applyFont="1" applyBorder="1" applyAlignment="1">
      <alignment horizontal="left" vertical="center" wrapText="1"/>
    </xf>
    <xf numFmtId="2" fontId="33" fillId="0" borderId="1" xfId="0" applyNumberFormat="1" applyFont="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horizontal="right" vertical="center" wrapText="1"/>
    </xf>
    <xf numFmtId="0" fontId="13" fillId="0" borderId="1" xfId="1" applyFont="1" applyBorder="1" applyAlignment="1">
      <alignment horizontal="center" vertical="center" wrapText="1"/>
    </xf>
    <xf numFmtId="0" fontId="13" fillId="0" borderId="1" xfId="1" applyFont="1" applyBorder="1" applyAlignment="1">
      <alignment horizontal="left" vertical="center" wrapText="1"/>
    </xf>
    <xf numFmtId="0" fontId="16" fillId="0" borderId="1" xfId="1" applyFont="1" applyBorder="1" applyAlignment="1">
      <alignment horizontal="center" vertical="center" wrapText="1"/>
    </xf>
    <xf numFmtId="0" fontId="16" fillId="0" borderId="1" xfId="1"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xf>
    <xf numFmtId="165"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49" fontId="17"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2" fontId="16" fillId="0" borderId="1" xfId="1" applyNumberFormat="1" applyFont="1" applyBorder="1" applyAlignment="1">
      <alignment horizontal="center" vertical="center" wrapText="1"/>
    </xf>
    <xf numFmtId="43" fontId="14" fillId="0" borderId="1" xfId="10" applyFont="1" applyFill="1" applyBorder="1" applyAlignment="1">
      <alignment horizontal="center" vertical="center"/>
    </xf>
    <xf numFmtId="49" fontId="17" fillId="0" borderId="1" xfId="8" applyNumberFormat="1" applyFont="1" applyBorder="1" applyAlignment="1">
      <alignment horizontal="center" vertical="center" wrapText="1"/>
    </xf>
    <xf numFmtId="0" fontId="14" fillId="0" borderId="2" xfId="3" applyFont="1" applyBorder="1" applyAlignment="1">
      <alignment horizontal="center" vertical="center" wrapText="1"/>
    </xf>
    <xf numFmtId="166" fontId="14" fillId="0" borderId="1" xfId="3" applyNumberFormat="1" applyFont="1" applyBorder="1" applyAlignment="1">
      <alignment horizontal="center" vertical="center" wrapText="1"/>
    </xf>
    <xf numFmtId="164" fontId="14" fillId="0" borderId="1" xfId="3" applyNumberFormat="1" applyFont="1" applyBorder="1" applyAlignment="1">
      <alignment horizontal="center" vertical="center" wrapText="1"/>
    </xf>
    <xf numFmtId="4" fontId="14" fillId="0" borderId="1" xfId="4"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4" xfId="3" applyFont="1" applyBorder="1" applyAlignment="1">
      <alignment horizontal="left" vertical="center" wrapText="1"/>
    </xf>
    <xf numFmtId="166" fontId="14" fillId="0" borderId="4" xfId="3" applyNumberFormat="1" applyFont="1" applyBorder="1" applyAlignment="1">
      <alignment horizontal="center" vertical="center" wrapText="1"/>
    </xf>
    <xf numFmtId="2" fontId="14" fillId="0" borderId="2" xfId="0" applyNumberFormat="1" applyFont="1" applyBorder="1" applyAlignment="1">
      <alignment horizontal="center" vertical="center"/>
    </xf>
    <xf numFmtId="165" fontId="14" fillId="0" borderId="1" xfId="0" applyNumberFormat="1" applyFont="1" applyBorder="1" applyAlignment="1">
      <alignment horizontal="center" vertic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2" xfId="2" applyFont="1" applyBorder="1" applyAlignment="1">
      <alignment horizontal="left" vertical="center" wrapText="1"/>
    </xf>
    <xf numFmtId="0" fontId="14" fillId="0" borderId="1" xfId="2" applyFont="1" applyBorder="1" applyAlignment="1">
      <alignment horizontal="center" vertical="center" wrapText="1"/>
    </xf>
    <xf numFmtId="0" fontId="14" fillId="0" borderId="1" xfId="0" applyFont="1" applyBorder="1" applyAlignment="1">
      <alignment vertical="center" wrapText="1"/>
    </xf>
    <xf numFmtId="49" fontId="18" fillId="0" borderId="1" xfId="0" applyNumberFormat="1" applyFont="1" applyBorder="1" applyAlignment="1">
      <alignment horizontal="center" vertical="center"/>
    </xf>
    <xf numFmtId="2" fontId="14" fillId="0" borderId="1" xfId="0" applyNumberFormat="1" applyFont="1" applyBorder="1" applyAlignment="1">
      <alignment horizontal="center" vertical="center"/>
    </xf>
    <xf numFmtId="2" fontId="14" fillId="0" borderId="4" xfId="0" applyNumberFormat="1" applyFont="1" applyBorder="1" applyAlignment="1">
      <alignment horizontal="center" vertical="center"/>
    </xf>
    <xf numFmtId="0" fontId="14" fillId="0" borderId="1" xfId="3" applyFont="1" applyBorder="1" applyAlignment="1">
      <alignment horizontal="center" vertical="center" wrapText="1"/>
    </xf>
    <xf numFmtId="0" fontId="14" fillId="0" borderId="1" xfId="2" applyFont="1" applyBorder="1" applyAlignment="1">
      <alignment horizontal="left" vertical="center" wrapText="1"/>
    </xf>
    <xf numFmtId="0" fontId="14" fillId="0" borderId="1" xfId="5" applyFont="1" applyBorder="1" applyAlignment="1">
      <alignment horizontal="left" vertical="center" wrapText="1"/>
    </xf>
    <xf numFmtId="166" fontId="14" fillId="0" borderId="1" xfId="5" applyNumberFormat="1" applyFont="1" applyBorder="1" applyAlignment="1">
      <alignment horizontal="center" vertical="center" wrapText="1"/>
    </xf>
    <xf numFmtId="167" fontId="14" fillId="0" borderId="1" xfId="6" applyNumberFormat="1" applyFont="1" applyBorder="1" applyAlignment="1">
      <alignment horizontal="center" vertical="center" wrapText="1"/>
    </xf>
    <xf numFmtId="0" fontId="14" fillId="0" borderId="1" xfId="5" applyFont="1" applyBorder="1" applyAlignment="1">
      <alignment horizontal="center" vertical="center" wrapText="1"/>
    </xf>
    <xf numFmtId="2" fontId="14" fillId="0" borderId="2" xfId="0" applyNumberFormat="1" applyFont="1" applyBorder="1" applyAlignment="1">
      <alignment horizontal="center" vertical="center" wrapText="1"/>
    </xf>
    <xf numFmtId="167" fontId="14" fillId="0" borderId="1" xfId="7" applyNumberFormat="1" applyFont="1" applyBorder="1" applyAlignment="1">
      <alignment horizontal="center" vertical="center" wrapText="1"/>
    </xf>
    <xf numFmtId="49" fontId="17" fillId="0" borderId="1" xfId="3" applyNumberFormat="1" applyFont="1" applyBorder="1" applyAlignment="1">
      <alignment horizontal="center" vertical="center" wrapText="1"/>
    </xf>
    <xf numFmtId="0" fontId="17" fillId="0" borderId="1" xfId="8" applyFont="1" applyBorder="1" applyAlignment="1">
      <alignment horizontal="center" vertical="center" wrapText="1"/>
    </xf>
    <xf numFmtId="0" fontId="14" fillId="0" borderId="1" xfId="2" quotePrefix="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 xfId="3" applyNumberFormat="1" applyFont="1" applyBorder="1" applyAlignment="1">
      <alignment horizontal="center" vertical="center" wrapText="1"/>
    </xf>
    <xf numFmtId="166" fontId="14" fillId="0" borderId="1" xfId="2" applyNumberFormat="1" applyFont="1" applyBorder="1" applyAlignment="1">
      <alignment horizontal="center" vertical="center" wrapText="1"/>
    </xf>
    <xf numFmtId="0" fontId="20" fillId="0" borderId="1" xfId="2" applyFont="1" applyBorder="1" applyAlignment="1">
      <alignment horizontal="center" vertical="center" wrapText="1"/>
    </xf>
    <xf numFmtId="166" fontId="14" fillId="0" borderId="1" xfId="3" applyNumberFormat="1" applyFont="1" applyBorder="1" applyAlignment="1">
      <alignment horizontal="right" vertical="center" wrapText="1"/>
    </xf>
    <xf numFmtId="0" fontId="17" fillId="0" borderId="1" xfId="3" applyFont="1" applyBorder="1" applyAlignment="1">
      <alignment horizontal="center" vertical="center" wrapText="1"/>
    </xf>
    <xf numFmtId="0" fontId="14" fillId="0" borderId="1" xfId="3" applyFont="1" applyBorder="1" applyAlignment="1">
      <alignment horizontal="left" vertical="center" wrapText="1"/>
    </xf>
    <xf numFmtId="168" fontId="14" fillId="0" borderId="1" xfId="3" applyNumberFormat="1" applyFont="1" applyBorder="1" applyAlignment="1">
      <alignment horizontal="center" vertical="center" wrapText="1"/>
    </xf>
    <xf numFmtId="168" fontId="14" fillId="0" borderId="1" xfId="6" applyNumberFormat="1" applyFont="1" applyBorder="1" applyAlignment="1">
      <alignment horizontal="right" vertical="center" wrapText="1"/>
    </xf>
    <xf numFmtId="166" fontId="14" fillId="0" borderId="1" xfId="6" applyNumberFormat="1" applyFont="1" applyBorder="1" applyAlignment="1">
      <alignment horizontal="center" vertical="center" wrapText="1"/>
    </xf>
    <xf numFmtId="49" fontId="17" fillId="0" borderId="1" xfId="5" applyNumberFormat="1" applyFont="1" applyBorder="1" applyAlignment="1">
      <alignment horizontal="center" vertical="center" wrapText="1"/>
    </xf>
    <xf numFmtId="0" fontId="17" fillId="0" borderId="1" xfId="5" applyFont="1" applyBorder="1" applyAlignment="1">
      <alignment horizontal="center" vertical="center" wrapText="1"/>
    </xf>
    <xf numFmtId="0" fontId="17" fillId="0" borderId="1" xfId="5" quotePrefix="1" applyFont="1" applyBorder="1" applyAlignment="1">
      <alignment horizontal="center" vertical="center" wrapText="1"/>
    </xf>
    <xf numFmtId="1" fontId="14" fillId="0" borderId="1" xfId="5" applyNumberFormat="1" applyFont="1" applyBorder="1" applyAlignment="1">
      <alignment horizontal="left" vertical="center" wrapText="1"/>
    </xf>
    <xf numFmtId="0" fontId="17" fillId="0" borderId="1" xfId="3" applyFont="1" applyBorder="1" applyAlignment="1">
      <alignment horizontal="left" vertical="center" wrapText="1"/>
    </xf>
    <xf numFmtId="0" fontId="14" fillId="0" borderId="0" xfId="0" applyFont="1" applyAlignment="1">
      <alignment vertical="center" wrapText="1"/>
    </xf>
    <xf numFmtId="43" fontId="14" fillId="0" borderId="1" xfId="3" applyNumberFormat="1" applyFont="1" applyBorder="1" applyAlignment="1">
      <alignment horizontal="center" vertical="center" wrapText="1"/>
    </xf>
    <xf numFmtId="0" fontId="17" fillId="0" borderId="1" xfId="3" quotePrefix="1" applyFont="1" applyBorder="1" applyAlignment="1">
      <alignment horizontal="center" vertical="center" wrapText="1"/>
    </xf>
    <xf numFmtId="166" fontId="14" fillId="0" borderId="1" xfId="2" applyNumberFormat="1" applyFont="1" applyBorder="1" applyAlignment="1">
      <alignment horizontal="center" vertical="center"/>
    </xf>
    <xf numFmtId="0" fontId="23" fillId="0" borderId="1" xfId="1" applyFont="1" applyBorder="1" applyAlignment="1">
      <alignment horizontal="center" vertical="center" wrapText="1"/>
    </xf>
    <xf numFmtId="0" fontId="23" fillId="0" borderId="1" xfId="1" applyFont="1" applyBorder="1" applyAlignment="1">
      <alignment horizontal="left" vertical="center" wrapText="1"/>
    </xf>
    <xf numFmtId="1" fontId="13" fillId="0" borderId="1" xfId="1" applyNumberFormat="1" applyFont="1" applyBorder="1" applyAlignment="1">
      <alignment horizontal="center" vertical="center" wrapText="1"/>
    </xf>
    <xf numFmtId="2" fontId="13" fillId="0" borderId="1" xfId="1" applyNumberFormat="1" applyFont="1" applyBorder="1" applyAlignment="1">
      <alignment horizontal="center" vertical="center" wrapText="1"/>
    </xf>
    <xf numFmtId="0" fontId="39" fillId="0" borderId="1" xfId="3" applyFont="1" applyBorder="1" applyAlignment="1">
      <alignment horizontal="center" vertical="center" wrapText="1"/>
    </xf>
    <xf numFmtId="166" fontId="39" fillId="0" borderId="1" xfId="6" applyNumberFormat="1" applyFont="1" applyBorder="1" applyAlignment="1">
      <alignment horizontal="right" vertical="center" wrapText="1"/>
    </xf>
    <xf numFmtId="166" fontId="39" fillId="0" borderId="1" xfId="3" applyNumberFormat="1" applyFont="1" applyBorder="1" applyAlignment="1">
      <alignment horizontal="right" vertical="center" wrapText="1"/>
    </xf>
    <xf numFmtId="164" fontId="39" fillId="0" borderId="1" xfId="3" applyNumberFormat="1" applyFont="1" applyBorder="1" applyAlignment="1">
      <alignment horizontal="center" vertical="center" wrapText="1"/>
    </xf>
    <xf numFmtId="0" fontId="39" fillId="0" borderId="1" xfId="5" applyFont="1" applyBorder="1" applyAlignment="1">
      <alignment horizontal="center" vertical="center" wrapText="1"/>
    </xf>
    <xf numFmtId="166" fontId="39" fillId="0" borderId="4" xfId="3" applyNumberFormat="1" applyFont="1" applyBorder="1" applyAlignment="1">
      <alignment horizontal="center" vertical="center" wrapText="1"/>
    </xf>
    <xf numFmtId="167" fontId="39" fillId="0" borderId="4" xfId="6" applyNumberFormat="1" applyFont="1" applyBorder="1" applyAlignment="1">
      <alignment horizontal="center" vertical="center" wrapText="1"/>
    </xf>
    <xf numFmtId="4" fontId="17" fillId="0" borderId="1" xfId="0" applyNumberFormat="1" applyFont="1" applyBorder="1" applyAlignment="1">
      <alignment horizontal="left" vertical="center" wrapText="1"/>
    </xf>
    <xf numFmtId="0" fontId="14" fillId="0" borderId="1" xfId="1" applyFont="1" applyBorder="1" applyAlignment="1">
      <alignment horizontal="center" vertical="center" wrapText="1"/>
    </xf>
    <xf numFmtId="0" fontId="14" fillId="0" borderId="1" xfId="0" applyFont="1" applyBorder="1" applyAlignment="1">
      <alignment vertical="center"/>
    </xf>
    <xf numFmtId="43" fontId="17" fillId="0" borderId="1" xfId="3" applyNumberFormat="1" applyFont="1" applyBorder="1" applyAlignment="1">
      <alignment horizontal="center" vertical="center" wrapText="1"/>
    </xf>
    <xf numFmtId="43" fontId="17" fillId="0" borderId="1" xfId="6" applyNumberFormat="1" applyFont="1" applyBorder="1" applyAlignment="1">
      <alignment horizontal="center" vertical="center" wrapText="1"/>
    </xf>
    <xf numFmtId="0" fontId="19" fillId="0" borderId="1" xfId="9" applyFont="1" applyBorder="1" applyAlignment="1">
      <alignment horizontal="left" vertical="center" wrapText="1"/>
    </xf>
    <xf numFmtId="2" fontId="13" fillId="0" borderId="1" xfId="0" applyNumberFormat="1" applyFont="1" applyBorder="1" applyAlignment="1">
      <alignment horizontal="center" vertical="center" wrapText="1"/>
    </xf>
    <xf numFmtId="0" fontId="17" fillId="0" borderId="1" xfId="8" applyFont="1" applyBorder="1" applyAlignment="1">
      <alignment horizontal="left" vertical="center" wrapText="1"/>
    </xf>
    <xf numFmtId="166" fontId="17" fillId="0" borderId="1" xfId="8" applyNumberFormat="1" applyFont="1" applyBorder="1" applyAlignment="1">
      <alignment horizontal="center" vertical="center"/>
    </xf>
    <xf numFmtId="166" fontId="17" fillId="0" borderId="1" xfId="3" applyNumberFormat="1" applyFont="1" applyBorder="1" applyAlignment="1">
      <alignment horizontal="center" vertical="center" wrapText="1"/>
    </xf>
    <xf numFmtId="0" fontId="17" fillId="0" borderId="1" xfId="8" quotePrefix="1" applyFont="1" applyBorder="1" applyAlignment="1">
      <alignment horizontal="center" vertical="center" wrapText="1"/>
    </xf>
    <xf numFmtId="166" fontId="17" fillId="0" borderId="1" xfId="8" applyNumberFormat="1" applyFont="1" applyBorder="1" applyAlignment="1">
      <alignment horizontal="center" vertical="center" wrapText="1"/>
    </xf>
    <xf numFmtId="49" fontId="17" fillId="0" borderId="0" xfId="3" applyNumberFormat="1" applyFont="1" applyAlignment="1">
      <alignment horizontal="center" vertical="center" wrapText="1"/>
    </xf>
    <xf numFmtId="0" fontId="17" fillId="0" borderId="1" xfId="5" applyFont="1" applyBorder="1" applyAlignment="1">
      <alignment horizontal="left" vertical="center" wrapText="1"/>
    </xf>
    <xf numFmtId="166" fontId="17" fillId="0" borderId="1" xfId="7" applyNumberFormat="1" applyFont="1" applyBorder="1" applyAlignment="1">
      <alignment horizontal="center" vertical="center" wrapText="1"/>
    </xf>
    <xf numFmtId="164" fontId="17" fillId="0" borderId="1" xfId="3" applyNumberFormat="1" applyFont="1" applyBorder="1" applyAlignment="1">
      <alignment horizontal="center" vertical="center" wrapText="1"/>
    </xf>
    <xf numFmtId="49" fontId="17" fillId="0" borderId="0" xfId="5" applyNumberFormat="1" applyFont="1" applyAlignment="1">
      <alignment horizontal="center" vertical="center" wrapText="1"/>
    </xf>
    <xf numFmtId="167" fontId="17" fillId="0" borderId="1" xfId="7" applyNumberFormat="1" applyFont="1" applyBorder="1" applyAlignment="1">
      <alignment horizontal="center" vertical="center" wrapText="1"/>
    </xf>
    <xf numFmtId="0" fontId="14" fillId="0" borderId="1" xfId="4" quotePrefix="1" applyFont="1" applyBorder="1" applyAlignment="1">
      <alignment horizontal="center" vertical="center" wrapText="1"/>
    </xf>
    <xf numFmtId="0" fontId="14" fillId="0" borderId="1" xfId="4" applyFont="1" applyBorder="1" applyAlignment="1">
      <alignment horizontal="left" vertical="center" wrapText="1"/>
    </xf>
    <xf numFmtId="2" fontId="14" fillId="0" borderId="1" xfId="4" applyNumberFormat="1" applyFont="1" applyBorder="1" applyAlignment="1">
      <alignment horizontal="center" vertical="center" wrapText="1"/>
    </xf>
    <xf numFmtId="0" fontId="17" fillId="0" borderId="2" xfId="2" applyFont="1" applyBorder="1" applyAlignment="1">
      <alignment horizontal="left" vertical="center" wrapText="1"/>
    </xf>
    <xf numFmtId="166" fontId="14" fillId="0" borderId="2" xfId="2" applyNumberFormat="1" applyFont="1" applyBorder="1" applyAlignment="1">
      <alignment horizontal="center" vertical="center"/>
    </xf>
    <xf numFmtId="4" fontId="14" fillId="0" borderId="1" xfId="3" applyNumberFormat="1" applyFont="1" applyBorder="1" applyAlignment="1">
      <alignment horizontal="center" vertical="center" wrapText="1"/>
    </xf>
    <xf numFmtId="4" fontId="14" fillId="0" borderId="1" xfId="6" applyNumberFormat="1" applyFont="1" applyBorder="1" applyAlignment="1">
      <alignment horizontal="center" vertical="center" wrapText="1"/>
    </xf>
    <xf numFmtId="2" fontId="17" fillId="0" borderId="1" xfId="3" applyNumberFormat="1" applyFont="1" applyBorder="1" applyAlignment="1">
      <alignment horizontal="left" vertical="center" wrapText="1"/>
    </xf>
    <xf numFmtId="0" fontId="17" fillId="0" borderId="1" xfId="2" applyFont="1" applyBorder="1" applyAlignment="1">
      <alignment horizontal="left" vertical="center"/>
    </xf>
    <xf numFmtId="0" fontId="17" fillId="0" borderId="1" xfId="2" applyFont="1" applyBorder="1" applyAlignment="1">
      <alignment horizontal="left" vertical="center" wrapText="1"/>
    </xf>
    <xf numFmtId="4" fontId="14" fillId="0" borderId="2" xfId="0" applyNumberFormat="1" applyFont="1" applyBorder="1" applyAlignment="1">
      <alignment horizontal="center" vertical="center"/>
    </xf>
    <xf numFmtId="166" fontId="14" fillId="0" borderId="2" xfId="3" applyNumberFormat="1" applyFont="1" applyBorder="1" applyAlignment="1">
      <alignment horizontal="center" vertical="center" wrapText="1"/>
    </xf>
    <xf numFmtId="0" fontId="14" fillId="0" borderId="2" xfId="3" applyFont="1" applyBorder="1" applyAlignment="1">
      <alignment horizontal="left" vertical="center" wrapText="1"/>
    </xf>
    <xf numFmtId="0" fontId="14" fillId="0" borderId="2" xfId="5" quotePrefix="1" applyFont="1" applyBorder="1" applyAlignment="1">
      <alignment horizontal="center" vertical="center" wrapText="1"/>
    </xf>
    <xf numFmtId="40" fontId="17" fillId="3" borderId="1" xfId="0" applyNumberFormat="1" applyFont="1" applyFill="1" applyBorder="1" applyAlignment="1">
      <alignment horizontal="right" vertical="center" wrapText="1"/>
    </xf>
    <xf numFmtId="166" fontId="17" fillId="0" borderId="1" xfId="0" applyNumberFormat="1" applyFont="1" applyBorder="1" applyAlignment="1">
      <alignment vertical="center"/>
    </xf>
    <xf numFmtId="0" fontId="23" fillId="0" borderId="0" xfId="12" applyFont="1" applyAlignment="1">
      <alignment horizontal="center" vertical="center" wrapText="1"/>
    </xf>
    <xf numFmtId="0" fontId="23" fillId="0" borderId="0" xfId="12" applyFont="1" applyAlignment="1">
      <alignment horizontal="center" vertical="center"/>
    </xf>
    <xf numFmtId="169"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13" fillId="0" borderId="0" xfId="0" applyFont="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19" fillId="0" borderId="0" xfId="0" applyFont="1" applyAlignment="1">
      <alignment horizontal="center" vertical="center"/>
    </xf>
    <xf numFmtId="0" fontId="2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0" xfId="0" applyFont="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4" fillId="0" borderId="1" xfId="3" applyFont="1" applyBorder="1" applyAlignment="1">
      <alignment horizontal="center" vertical="center" wrapText="1"/>
    </xf>
    <xf numFmtId="0" fontId="14" fillId="0" borderId="1" xfId="3" applyFont="1" applyBorder="1" applyAlignment="1">
      <alignment horizontal="left" vertical="center" wrapText="1"/>
    </xf>
    <xf numFmtId="166" fontId="14" fillId="0" borderId="2" xfId="3" applyNumberFormat="1" applyFont="1" applyBorder="1" applyAlignment="1">
      <alignment horizontal="center" vertical="center" wrapText="1"/>
    </xf>
    <xf numFmtId="166" fontId="14" fillId="0" borderId="4" xfId="3" applyNumberFormat="1" applyFont="1" applyBorder="1" applyAlignment="1">
      <alignment horizontal="center" vertical="center" wrapText="1"/>
    </xf>
    <xf numFmtId="49" fontId="17" fillId="0" borderId="1" xfId="3" applyNumberFormat="1" applyFont="1" applyBorder="1" applyAlignment="1">
      <alignment horizontal="center" vertical="center" wrapText="1"/>
    </xf>
    <xf numFmtId="0" fontId="17" fillId="0" borderId="1" xfId="3"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2" fontId="14" fillId="0" borderId="2" xfId="0" applyNumberFormat="1" applyFont="1" applyBorder="1" applyAlignment="1">
      <alignment horizontal="center" vertical="center" wrapText="1"/>
    </xf>
    <xf numFmtId="2" fontId="14" fillId="0" borderId="3" xfId="0" applyNumberFormat="1" applyFont="1" applyBorder="1" applyAlignment="1">
      <alignment horizontal="center" vertical="center" wrapText="1"/>
    </xf>
    <xf numFmtId="2" fontId="14" fillId="0" borderId="4" xfId="0" applyNumberFormat="1" applyFont="1" applyBorder="1" applyAlignment="1">
      <alignment horizontal="center" vertical="center" wrapText="1"/>
    </xf>
    <xf numFmtId="0" fontId="13" fillId="0" borderId="9" xfId="0" applyFont="1" applyBorder="1" applyAlignment="1">
      <alignment horizontal="center" vertical="center" wrapText="1"/>
    </xf>
    <xf numFmtId="166" fontId="39" fillId="0" borderId="2" xfId="3" applyNumberFormat="1" applyFont="1" applyBorder="1" applyAlignment="1">
      <alignment horizontal="center" vertical="center" wrapText="1"/>
    </xf>
    <xf numFmtId="166" fontId="39" fillId="0" borderId="3" xfId="3" applyNumberFormat="1" applyFont="1" applyBorder="1" applyAlignment="1">
      <alignment horizontal="center" vertical="center" wrapText="1"/>
    </xf>
    <xf numFmtId="166" fontId="39" fillId="0" borderId="4" xfId="3" applyNumberFormat="1" applyFont="1" applyBorder="1" applyAlignment="1">
      <alignment horizontal="center" vertical="center" wrapText="1"/>
    </xf>
    <xf numFmtId="0" fontId="14" fillId="0" borderId="2"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4" xfId="3" applyFont="1" applyBorder="1" applyAlignment="1">
      <alignment horizontal="center" vertical="center" wrapText="1"/>
    </xf>
    <xf numFmtId="0" fontId="17" fillId="0" borderId="2" xfId="3" applyFont="1" applyBorder="1" applyAlignment="1">
      <alignment horizontal="left" vertical="center" wrapText="1"/>
    </xf>
    <xf numFmtId="0" fontId="17" fillId="0" borderId="3" xfId="3" applyFont="1" applyBorder="1" applyAlignment="1">
      <alignment horizontal="left" vertical="center" wrapText="1"/>
    </xf>
    <xf numFmtId="0" fontId="17" fillId="0" borderId="4" xfId="3" applyFont="1" applyBorder="1" applyAlignment="1">
      <alignment horizontal="left" vertical="center" wrapText="1"/>
    </xf>
    <xf numFmtId="4" fontId="14" fillId="0" borderId="2" xfId="3" applyNumberFormat="1" applyFont="1" applyBorder="1" applyAlignment="1">
      <alignment horizontal="center" vertical="center" wrapText="1"/>
    </xf>
    <xf numFmtId="4" fontId="14" fillId="0" borderId="3" xfId="3" applyNumberFormat="1" applyFont="1" applyBorder="1" applyAlignment="1">
      <alignment horizontal="center" vertical="center" wrapText="1"/>
    </xf>
    <xf numFmtId="4" fontId="14" fillId="0" borderId="4" xfId="3" applyNumberFormat="1" applyFont="1" applyBorder="1" applyAlignment="1">
      <alignment horizontal="center" vertical="center" wrapText="1"/>
    </xf>
    <xf numFmtId="4" fontId="14" fillId="0" borderId="2" xfId="6" applyNumberFormat="1" applyFont="1" applyBorder="1" applyAlignment="1">
      <alignment horizontal="center" vertical="center" wrapText="1"/>
    </xf>
    <xf numFmtId="4" fontId="14" fillId="0" borderId="3" xfId="6" applyNumberFormat="1" applyFont="1" applyBorder="1" applyAlignment="1">
      <alignment horizontal="center" vertical="center" wrapText="1"/>
    </xf>
    <xf numFmtId="4" fontId="14" fillId="0" borderId="4" xfId="6" applyNumberFormat="1" applyFont="1" applyBorder="1" applyAlignment="1">
      <alignment horizontal="center" vertical="center" wrapText="1"/>
    </xf>
    <xf numFmtId="0" fontId="17" fillId="0" borderId="1" xfId="8" applyFont="1" applyBorder="1" applyAlignment="1">
      <alignment horizontal="center" vertical="center" wrapText="1"/>
    </xf>
    <xf numFmtId="0" fontId="14" fillId="0" borderId="2" xfId="3" applyFont="1" applyBorder="1" applyAlignment="1">
      <alignment horizontal="left" vertical="center" wrapText="1"/>
    </xf>
    <xf numFmtId="0" fontId="14" fillId="0" borderId="4" xfId="3" applyFont="1" applyBorder="1" applyAlignment="1">
      <alignment horizontal="left" vertical="center" wrapText="1"/>
    </xf>
    <xf numFmtId="166" fontId="14" fillId="0" borderId="2" xfId="6" applyNumberFormat="1" applyFont="1" applyBorder="1" applyAlignment="1">
      <alignment horizontal="center" vertical="center" wrapText="1"/>
    </xf>
    <xf numFmtId="166" fontId="14" fillId="0" borderId="4" xfId="6" applyNumberFormat="1" applyFont="1" applyBorder="1" applyAlignment="1">
      <alignment horizontal="center" vertical="center" wrapText="1"/>
    </xf>
    <xf numFmtId="49" fontId="17" fillId="0" borderId="2" xfId="8" applyNumberFormat="1" applyFont="1" applyBorder="1" applyAlignment="1">
      <alignment horizontal="center" vertical="center" wrapText="1"/>
    </xf>
    <xf numFmtId="49" fontId="17" fillId="0" borderId="3" xfId="8" applyNumberFormat="1" applyFont="1" applyBorder="1" applyAlignment="1">
      <alignment horizontal="center" vertical="center" wrapText="1"/>
    </xf>
    <xf numFmtId="49" fontId="17" fillId="0" borderId="4" xfId="8" applyNumberFormat="1" applyFont="1" applyBorder="1" applyAlignment="1">
      <alignment horizontal="center" vertical="center" wrapText="1"/>
    </xf>
    <xf numFmtId="0" fontId="39" fillId="0" borderId="1" xfId="3" applyFont="1" applyBorder="1" applyAlignment="1">
      <alignment horizontal="left" vertical="center" wrapText="1"/>
    </xf>
    <xf numFmtId="167" fontId="39" fillId="0" borderId="2" xfId="6" applyNumberFormat="1" applyFont="1" applyBorder="1" applyAlignment="1">
      <alignment horizontal="center" vertical="center" wrapText="1"/>
    </xf>
    <xf numFmtId="167" fontId="39" fillId="0" borderId="3" xfId="6" applyNumberFormat="1" applyFont="1" applyBorder="1" applyAlignment="1">
      <alignment horizontal="center" vertical="center" wrapText="1"/>
    </xf>
    <xf numFmtId="167" fontId="39" fillId="0" borderId="4" xfId="6" applyNumberFormat="1" applyFont="1" applyBorder="1" applyAlignment="1">
      <alignment horizontal="center" vertical="center" wrapText="1"/>
    </xf>
    <xf numFmtId="0" fontId="39" fillId="0" borderId="1" xfId="5" applyFont="1" applyBorder="1" applyAlignment="1">
      <alignment horizontal="center" vertical="center" wrapText="1"/>
    </xf>
    <xf numFmtId="0" fontId="39" fillId="0" borderId="1" xfId="5" quotePrefix="1" applyFont="1" applyBorder="1" applyAlignment="1">
      <alignment horizontal="left" vertical="center" wrapText="1"/>
    </xf>
    <xf numFmtId="0" fontId="39" fillId="0" borderId="1" xfId="3" applyFont="1" applyBorder="1" applyAlignment="1">
      <alignment horizontal="center" vertical="center" wrapText="1"/>
    </xf>
    <xf numFmtId="0" fontId="17" fillId="0" borderId="2" xfId="5" quotePrefix="1" applyFont="1" applyBorder="1" applyAlignment="1">
      <alignment horizontal="center" vertical="center" wrapText="1"/>
    </xf>
    <xf numFmtId="0" fontId="17" fillId="0" borderId="4" xfId="5" quotePrefix="1" applyFont="1" applyBorder="1" applyAlignment="1">
      <alignment horizontal="center" vertical="center" wrapText="1"/>
    </xf>
    <xf numFmtId="49" fontId="17" fillId="0" borderId="2" xfId="5" applyNumberFormat="1" applyFont="1" applyBorder="1" applyAlignment="1">
      <alignment horizontal="center" vertical="center" wrapText="1"/>
    </xf>
    <xf numFmtId="49" fontId="17" fillId="0" borderId="4" xfId="5" applyNumberFormat="1"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2" xfId="3" quotePrefix="1" applyFont="1" applyBorder="1" applyAlignment="1">
      <alignment horizontal="center" vertical="center" wrapText="1"/>
    </xf>
    <xf numFmtId="0" fontId="14" fillId="0" borderId="4" xfId="3" quotePrefix="1"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2" fontId="14" fillId="0" borderId="2" xfId="0" applyNumberFormat="1" applyFont="1" applyBorder="1" applyAlignment="1">
      <alignment horizontal="center" vertical="center"/>
    </xf>
    <xf numFmtId="0" fontId="14" fillId="0" borderId="2" xfId="2" applyFont="1" applyBorder="1" applyAlignment="1">
      <alignment horizontal="left" vertical="center" wrapText="1"/>
    </xf>
    <xf numFmtId="0" fontId="14" fillId="0" borderId="4" xfId="2" applyFont="1" applyBorder="1" applyAlignment="1">
      <alignment horizontal="left" vertical="center" wrapText="1"/>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3" xfId="3" applyFont="1" applyBorder="1" applyAlignment="1">
      <alignment horizontal="left" vertical="center" wrapText="1"/>
    </xf>
    <xf numFmtId="166" fontId="14" fillId="0" borderId="3" xfId="3" applyNumberFormat="1" applyFont="1" applyBorder="1" applyAlignment="1">
      <alignment horizontal="center" vertical="center" wrapText="1"/>
    </xf>
    <xf numFmtId="0" fontId="14" fillId="0" borderId="3" xfId="3" quotePrefix="1" applyFont="1" applyBorder="1" applyAlignment="1">
      <alignment horizontal="center" vertical="center" wrapText="1"/>
    </xf>
    <xf numFmtId="0" fontId="14" fillId="0" borderId="3" xfId="0" applyFont="1" applyBorder="1" applyAlignment="1">
      <alignment horizontal="center" vertical="center"/>
    </xf>
    <xf numFmtId="0" fontId="14" fillId="0" borderId="3" xfId="2" applyFont="1" applyBorder="1" applyAlignment="1">
      <alignment horizontal="left" vertical="center" wrapText="1"/>
    </xf>
    <xf numFmtId="165" fontId="14" fillId="0" borderId="2" xfId="3" applyNumberFormat="1" applyFont="1" applyBorder="1" applyAlignment="1">
      <alignment horizontal="center" vertical="center" wrapText="1"/>
    </xf>
    <xf numFmtId="165" fontId="14" fillId="0" borderId="3" xfId="3" applyNumberFormat="1" applyFont="1" applyBorder="1" applyAlignment="1">
      <alignment horizontal="center" vertical="center" wrapText="1"/>
    </xf>
    <xf numFmtId="165" fontId="14" fillId="0" borderId="4" xfId="3" applyNumberFormat="1" applyFont="1" applyBorder="1" applyAlignment="1">
      <alignment horizontal="center" vertical="center" wrapText="1"/>
    </xf>
    <xf numFmtId="0" fontId="14" fillId="0" borderId="2" xfId="2" quotePrefix="1" applyFont="1" applyBorder="1" applyAlignment="1">
      <alignment horizontal="center" vertical="center" wrapText="1"/>
    </xf>
    <xf numFmtId="0" fontId="14" fillId="0" borderId="3" xfId="2" quotePrefix="1" applyFont="1" applyBorder="1" applyAlignment="1">
      <alignment horizontal="center" vertical="center" wrapText="1"/>
    </xf>
    <xf numFmtId="0" fontId="14" fillId="0" borderId="4" xfId="2" quotePrefix="1" applyFont="1" applyBorder="1" applyAlignment="1">
      <alignment horizontal="center" vertical="center" wrapText="1"/>
    </xf>
    <xf numFmtId="0" fontId="14" fillId="0" borderId="3" xfId="2" applyFont="1" applyBorder="1" applyAlignment="1">
      <alignment horizontal="center" vertical="center" wrapText="1"/>
    </xf>
    <xf numFmtId="2" fontId="16" fillId="0" borderId="2" xfId="1" applyNumberFormat="1" applyFont="1" applyBorder="1" applyAlignment="1">
      <alignment horizontal="center" vertical="center" wrapText="1"/>
    </xf>
    <xf numFmtId="2" fontId="16" fillId="0" borderId="3" xfId="1" applyNumberFormat="1" applyFont="1" applyBorder="1" applyAlignment="1">
      <alignment horizontal="center" vertical="center" wrapText="1"/>
    </xf>
    <xf numFmtId="2" fontId="16" fillId="0" borderId="4" xfId="1" applyNumberFormat="1" applyFont="1" applyBorder="1" applyAlignment="1">
      <alignment horizontal="center" vertical="center" wrapText="1"/>
    </xf>
    <xf numFmtId="0" fontId="40" fillId="0" borderId="11" xfId="0" applyFont="1" applyBorder="1" applyAlignment="1">
      <alignment horizontal="center" vertical="center" wrapText="1" readingOrder="1"/>
    </xf>
    <xf numFmtId="0" fontId="40" fillId="0" borderId="12" xfId="0" applyFont="1" applyBorder="1" applyAlignment="1">
      <alignment horizontal="center" vertical="center" wrapText="1" readingOrder="1"/>
    </xf>
    <xf numFmtId="0" fontId="40" fillId="0" borderId="13" xfId="0" applyFont="1" applyBorder="1" applyAlignment="1">
      <alignment horizontal="center" wrapText="1" readingOrder="1"/>
    </xf>
    <xf numFmtId="0" fontId="40" fillId="0" borderId="14" xfId="0" applyFont="1" applyBorder="1" applyAlignment="1">
      <alignment horizontal="center" wrapText="1" readingOrder="1"/>
    </xf>
    <xf numFmtId="0" fontId="40" fillId="0" borderId="15" xfId="0" applyFont="1" applyBorder="1" applyAlignment="1">
      <alignment horizontal="center" wrapText="1" readingOrder="1"/>
    </xf>
  </cellXfs>
  <cellStyles count="37">
    <cellStyle name="Comma" xfId="10" builtinId="3"/>
    <cellStyle name="Comma 2" xfId="14" xr:uid="{F3A075C8-3131-4397-BD75-E5F06B0C960D}"/>
    <cellStyle name="Comma 3 2" xfId="15" xr:uid="{A0FD5095-C0B2-41A0-A463-10265D0D805C}"/>
    <cellStyle name="Normal" xfId="0" builtinId="0"/>
    <cellStyle name="Normal 10 2" xfId="4" xr:uid="{00000000-0005-0000-0000-000002000000}"/>
    <cellStyle name="Normal 10 2 2" xfId="9" xr:uid="{00000000-0005-0000-0000-000003000000}"/>
    <cellStyle name="Normal 104" xfId="16" xr:uid="{60EBEF74-D955-431A-99D3-496902B6005F}"/>
    <cellStyle name="Normal 11 2" xfId="2" xr:uid="{00000000-0005-0000-0000-000004000000}"/>
    <cellStyle name="Normal 11 2 2" xfId="8" xr:uid="{00000000-0005-0000-0000-000005000000}"/>
    <cellStyle name="Normal 11 2 3" xfId="36" xr:uid="{8674732E-E1E0-4F26-82CA-E1CEF9CF68A6}"/>
    <cellStyle name="Normal 118" xfId="17" xr:uid="{11E46486-591E-4F33-A08A-06F4018826F5}"/>
    <cellStyle name="Normal 12 2" xfId="5" xr:uid="{00000000-0005-0000-0000-000006000000}"/>
    <cellStyle name="Normal 14" xfId="18" xr:uid="{DE02489A-F229-4961-A1DE-BABB481E7111}"/>
    <cellStyle name="Normal 16" xfId="19" xr:uid="{57387D11-6063-40B7-8067-BB50E57A8A4C}"/>
    <cellStyle name="Normal 19" xfId="20" xr:uid="{E3FAD7A7-8227-4E6B-A81B-483A8F58A4B6}"/>
    <cellStyle name="Normal 2" xfId="11" xr:uid="{00000000-0005-0000-0000-000007000000}"/>
    <cellStyle name="Normal 2 2" xfId="21" xr:uid="{D515F1C5-13A3-4CC2-9254-B92DDEF48166}"/>
    <cellStyle name="Normal 2 3" xfId="6" xr:uid="{00000000-0005-0000-0000-000008000000}"/>
    <cellStyle name="Normal 2 3 2" xfId="7" xr:uid="{00000000-0005-0000-0000-000009000000}"/>
    <cellStyle name="Normal 3" xfId="13" xr:uid="{00000000-0005-0000-0000-00000A000000}"/>
    <cellStyle name="Normal 3 2" xfId="23" xr:uid="{244309C6-4E0A-4FC0-9C44-78E525BDA346}"/>
    <cellStyle name="Normal 3 3" xfId="24" xr:uid="{2F2C4408-8398-4F74-B75D-0421311FA172}"/>
    <cellStyle name="Normal 3 4" xfId="35" xr:uid="{6B474D46-5B56-4C95-A7F1-3D3426FEC566}"/>
    <cellStyle name="Normal 3 5" xfId="22" xr:uid="{A74D4CCA-2B87-49E5-BE5F-6218962A9CC3}"/>
    <cellStyle name="Normal 4" xfId="25" xr:uid="{15F1883F-B7F7-4B82-9AA5-DC178D0E6800}"/>
    <cellStyle name="Normal 42" xfId="26" xr:uid="{9F8F85D6-1B93-4F6E-8A8D-9968E75C3EF1}"/>
    <cellStyle name="Normal 45" xfId="27" xr:uid="{D70952CB-436A-452C-82F4-5AD5713E1BF5}"/>
    <cellStyle name="Normal 47" xfId="28" xr:uid="{9D3B4236-158E-41F7-B4B8-AFD00D0698DD}"/>
    <cellStyle name="Normal 5" xfId="3" xr:uid="{00000000-0005-0000-0000-00000B000000}"/>
    <cellStyle name="Normal 53" xfId="29" xr:uid="{53CA82DD-D5FE-4557-98CD-60D838047BE9}"/>
    <cellStyle name="Normal 54" xfId="30" xr:uid="{F0495026-EE9B-4995-9379-074C522420F0}"/>
    <cellStyle name="Normal 6" xfId="31" xr:uid="{4292024D-E9F2-4065-9D5B-C0472BB09276}"/>
    <cellStyle name="Normal 7 2 2" xfId="1" xr:uid="{00000000-0005-0000-0000-00000C000000}"/>
    <cellStyle name="Normal 87" xfId="32" xr:uid="{9E4B1D72-CB73-43CD-A86D-D74B0AC35645}"/>
    <cellStyle name="Normal 96" xfId="33" xr:uid="{83A90829-5E56-4382-9EB1-D1C8C735D1F0}"/>
    <cellStyle name="Normal 99" xfId="34" xr:uid="{33A40492-BBEA-4339-8D14-B5B96EBE0804}"/>
    <cellStyle name="Normal_(35-61) 25-10-2004 BieuQH cac cap 2" xfId="12" xr:uid="{00000000-0005-0000-0000-00000D000000}"/>
  </cellStyles>
  <dxfs count="2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20AN/THUONG%20XUAN/KH%202025/1.%20H&#7891;%20s&#417;%20tr&#236;nh%20KH%202025%20Th&#432;&#7901;ng%20Xu&#226;n/KHSDD%20THUONG%20XUAN.15.1/KH%20THACH%20THA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H2024"/>
      <sheetName val="So sanh 24-23"/>
      <sheetName val="Bieu 1CH"/>
      <sheetName val="Bieu 4CH"/>
      <sheetName val="Bieu 17CH"/>
      <sheetName val="Bieu 18CH"/>
      <sheetName val="Bieu 19CH"/>
      <sheetName val="Bieu 20CH"/>
      <sheetName val="Biểu THD"/>
      <sheetName val="Bieu 24CH"/>
      <sheetName val="Bieu 25 DM_25"/>
      <sheetName val="Bieu 11CH"/>
      <sheetName val="Nhu cau SDD"/>
      <sheetName val="Nhu cau-data"/>
      <sheetName val="Thu-Chi"/>
      <sheetName val="Chu chuyen data"/>
      <sheetName val="TT kim tan 24"/>
      <sheetName val="TT van du 24"/>
      <sheetName val="thach lam 24"/>
      <sheetName val="thach quang 24"/>
      <sheetName val="thach tuong 24"/>
      <sheetName val="thach cam 24"/>
      <sheetName val="thach son 24"/>
      <sheetName val="thach binh 24"/>
      <sheetName val="thach dinh 24"/>
      <sheetName val="thach dong 24"/>
      <sheetName val="thach long 24"/>
      <sheetName val="thanh my 24"/>
      <sheetName val="thanh yen 24"/>
      <sheetName val="thanh vinh 24"/>
      <sheetName val="thanh minh 24"/>
      <sheetName val="thanh cong 24"/>
      <sheetName val="thanh tan 24"/>
      <sheetName val="thanh truc 24"/>
      <sheetName val="thanh tam 24"/>
      <sheetName val="thanh an 24"/>
      <sheetName val="thanh tho 24"/>
      <sheetName val="thanh tien 24"/>
      <sheetName val="thanh long 24"/>
      <sheetName val="thanh hung 24"/>
      <sheetName val="ngoc trao 24"/>
      <sheetName val="TT kim tan data"/>
      <sheetName val="TT van du data"/>
      <sheetName val="thach lam data"/>
      <sheetName val="thach quang data"/>
      <sheetName val="Thach tuong data"/>
      <sheetName val="thach cam data"/>
      <sheetName val="thach son data"/>
      <sheetName val="thach binh data"/>
      <sheetName val="thach dinh data"/>
      <sheetName val="thach dong data"/>
      <sheetName val="thach long data"/>
      <sheetName val="thanh my data"/>
      <sheetName val="thanh yen data"/>
      <sheetName val="thanh vinh data"/>
      <sheetName val="thanh minh data"/>
      <sheetName val="thanh cong data"/>
      <sheetName val="thanh tan data"/>
      <sheetName val="thanh truc data"/>
      <sheetName val="thanh tam data"/>
      <sheetName val="thanh an data"/>
      <sheetName val="thanh tho data"/>
      <sheetName val="thanh tien data"/>
      <sheetName val="thanh long data"/>
      <sheetName val="thanh hung data"/>
      <sheetName val="ngoc trao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2">
          <cell r="E12">
            <v>0</v>
          </cell>
          <cell r="AP12">
            <v>0</v>
          </cell>
          <cell r="AQ12">
            <v>0</v>
          </cell>
          <cell r="AR12">
            <v>0</v>
          </cell>
          <cell r="BR12">
            <v>0</v>
          </cell>
        </row>
        <row r="13">
          <cell r="E13">
            <v>0</v>
          </cell>
          <cell r="AP13">
            <v>0</v>
          </cell>
          <cell r="AQ13">
            <v>0</v>
          </cell>
          <cell r="AR13">
            <v>0</v>
          </cell>
          <cell r="BR13">
            <v>0</v>
          </cell>
        </row>
        <row r="14">
          <cell r="E14">
            <v>0</v>
          </cell>
          <cell r="AP14">
            <v>0</v>
          </cell>
          <cell r="AQ14">
            <v>0</v>
          </cell>
          <cell r="AR14">
            <v>0</v>
          </cell>
          <cell r="BR14">
            <v>0</v>
          </cell>
        </row>
        <row r="15">
          <cell r="E15">
            <v>0</v>
          </cell>
          <cell r="AP15">
            <v>0</v>
          </cell>
          <cell r="AQ15">
            <v>0</v>
          </cell>
          <cell r="AR15">
            <v>0</v>
          </cell>
          <cell r="BR15">
            <v>0</v>
          </cell>
        </row>
        <row r="16">
          <cell r="E16">
            <v>0</v>
          </cell>
          <cell r="AP16">
            <v>0</v>
          </cell>
          <cell r="AQ16">
            <v>0</v>
          </cell>
          <cell r="AR16">
            <v>0</v>
          </cell>
          <cell r="BR16">
            <v>0</v>
          </cell>
        </row>
        <row r="17">
          <cell r="E17">
            <v>0</v>
          </cell>
          <cell r="AP17">
            <v>0</v>
          </cell>
          <cell r="AQ17">
            <v>0</v>
          </cell>
          <cell r="AR17">
            <v>0</v>
          </cell>
          <cell r="BR17">
            <v>0</v>
          </cell>
        </row>
        <row r="18">
          <cell r="E18">
            <v>0</v>
          </cell>
          <cell r="AP18">
            <v>0</v>
          </cell>
          <cell r="AQ18">
            <v>0</v>
          </cell>
          <cell r="AR18">
            <v>0</v>
          </cell>
          <cell r="BR18">
            <v>0</v>
          </cell>
        </row>
        <row r="19">
          <cell r="E19">
            <v>0</v>
          </cell>
          <cell r="AP19">
            <v>0</v>
          </cell>
          <cell r="AQ19">
            <v>0</v>
          </cell>
          <cell r="AR19">
            <v>0</v>
          </cell>
          <cell r="BR19">
            <v>0</v>
          </cell>
        </row>
        <row r="20">
          <cell r="E20">
            <v>0</v>
          </cell>
          <cell r="AP20">
            <v>0</v>
          </cell>
          <cell r="AQ20">
            <v>0</v>
          </cell>
          <cell r="AR20">
            <v>0</v>
          </cell>
          <cell r="BR20">
            <v>0</v>
          </cell>
        </row>
        <row r="21">
          <cell r="E21">
            <v>0</v>
          </cell>
          <cell r="AP21">
            <v>0</v>
          </cell>
          <cell r="AQ21">
            <v>0</v>
          </cell>
          <cell r="AR21">
            <v>0</v>
          </cell>
          <cell r="BR21">
            <v>0</v>
          </cell>
        </row>
        <row r="22">
          <cell r="E22">
            <v>0</v>
          </cell>
          <cell r="AP22">
            <v>0</v>
          </cell>
          <cell r="AQ22">
            <v>0</v>
          </cell>
          <cell r="AR22">
            <v>0</v>
          </cell>
          <cell r="BR22">
            <v>0</v>
          </cell>
        </row>
        <row r="23">
          <cell r="E23">
            <v>0</v>
          </cell>
          <cell r="AP23">
            <v>0</v>
          </cell>
          <cell r="AQ23">
            <v>0</v>
          </cell>
          <cell r="AR23">
            <v>0</v>
          </cell>
          <cell r="BR23">
            <v>0</v>
          </cell>
        </row>
        <row r="24">
          <cell r="E24">
            <v>0</v>
          </cell>
          <cell r="AP24">
            <v>0</v>
          </cell>
          <cell r="AQ24">
            <v>0</v>
          </cell>
          <cell r="AR24">
            <v>0</v>
          </cell>
          <cell r="BR24">
            <v>0</v>
          </cell>
        </row>
        <row r="26">
          <cell r="Q26">
            <v>0</v>
          </cell>
          <cell r="S26">
            <v>0</v>
          </cell>
          <cell r="AP26">
            <v>0</v>
          </cell>
          <cell r="AQ26">
            <v>0</v>
          </cell>
          <cell r="AR26">
            <v>0</v>
          </cell>
          <cell r="BR26">
            <v>0</v>
          </cell>
        </row>
        <row r="27">
          <cell r="Q27">
            <v>0</v>
          </cell>
          <cell r="S27">
            <v>0</v>
          </cell>
          <cell r="AP27">
            <v>0</v>
          </cell>
          <cell r="AQ27">
            <v>0</v>
          </cell>
          <cell r="AR27">
            <v>0</v>
          </cell>
          <cell r="BR27">
            <v>0</v>
          </cell>
        </row>
        <row r="28">
          <cell r="Q28">
            <v>0</v>
          </cell>
          <cell r="S28">
            <v>0</v>
          </cell>
          <cell r="AP28">
            <v>0</v>
          </cell>
          <cell r="AQ28">
            <v>0</v>
          </cell>
          <cell r="AR28">
            <v>0</v>
          </cell>
          <cell r="BR28">
            <v>0</v>
          </cell>
        </row>
        <row r="29">
          <cell r="Q29">
            <v>0</v>
          </cell>
          <cell r="S29">
            <v>0</v>
          </cell>
          <cell r="AP29">
            <v>0</v>
          </cell>
          <cell r="AQ29">
            <v>0</v>
          </cell>
          <cell r="AR29">
            <v>0</v>
          </cell>
          <cell r="BR29">
            <v>0</v>
          </cell>
        </row>
        <row r="30">
          <cell r="Q30">
            <v>0</v>
          </cell>
          <cell r="S30">
            <v>0</v>
          </cell>
          <cell r="AP30">
            <v>0</v>
          </cell>
          <cell r="AQ30">
            <v>0</v>
          </cell>
          <cell r="AR30">
            <v>0</v>
          </cell>
          <cell r="BR30">
            <v>0</v>
          </cell>
        </row>
        <row r="33">
          <cell r="Q33">
            <v>0</v>
          </cell>
          <cell r="S33">
            <v>0</v>
          </cell>
          <cell r="AP33">
            <v>0</v>
          </cell>
          <cell r="AQ33">
            <v>0</v>
          </cell>
          <cell r="AR33">
            <v>0</v>
          </cell>
          <cell r="BR33">
            <v>0</v>
          </cell>
        </row>
        <row r="34">
          <cell r="Q34">
            <v>0</v>
          </cell>
          <cell r="S34">
            <v>0</v>
          </cell>
          <cell r="AP34">
            <v>0</v>
          </cell>
          <cell r="AQ34">
            <v>0</v>
          </cell>
          <cell r="AR34">
            <v>0</v>
          </cell>
          <cell r="BR34">
            <v>0</v>
          </cell>
        </row>
        <row r="35">
          <cell r="Q35">
            <v>0</v>
          </cell>
          <cell r="S35">
            <v>0</v>
          </cell>
          <cell r="AP35">
            <v>0</v>
          </cell>
          <cell r="AQ35">
            <v>0</v>
          </cell>
          <cell r="AR35">
            <v>0</v>
          </cell>
          <cell r="BR35">
            <v>0</v>
          </cell>
        </row>
        <row r="36">
          <cell r="Q36">
            <v>0</v>
          </cell>
          <cell r="S36">
            <v>0</v>
          </cell>
          <cell r="AP36">
            <v>0</v>
          </cell>
          <cell r="AQ36">
            <v>0</v>
          </cell>
          <cell r="AR36">
            <v>0</v>
          </cell>
          <cell r="BR36">
            <v>0</v>
          </cell>
        </row>
        <row r="37">
          <cell r="Q37">
            <v>0</v>
          </cell>
          <cell r="S37">
            <v>0</v>
          </cell>
          <cell r="AP37">
            <v>0</v>
          </cell>
          <cell r="AQ37">
            <v>0</v>
          </cell>
          <cell r="AR37">
            <v>0</v>
          </cell>
          <cell r="BR37">
            <v>0</v>
          </cell>
        </row>
        <row r="38">
          <cell r="Q38">
            <v>0</v>
          </cell>
          <cell r="S38">
            <v>0</v>
          </cell>
          <cell r="AP38">
            <v>0</v>
          </cell>
          <cell r="AQ38">
            <v>0</v>
          </cell>
          <cell r="AR38">
            <v>0</v>
          </cell>
          <cell r="BR38">
            <v>0</v>
          </cell>
        </row>
        <row r="39">
          <cell r="Q39">
            <v>0</v>
          </cell>
          <cell r="S39">
            <v>0</v>
          </cell>
          <cell r="AP39">
            <v>0</v>
          </cell>
          <cell r="AQ39">
            <v>0</v>
          </cell>
          <cell r="AR39">
            <v>0</v>
          </cell>
          <cell r="BR39">
            <v>0</v>
          </cell>
        </row>
        <row r="40">
          <cell r="Q40">
            <v>0</v>
          </cell>
          <cell r="S40">
            <v>0</v>
          </cell>
          <cell r="AP40">
            <v>0</v>
          </cell>
          <cell r="AQ40">
            <v>0</v>
          </cell>
          <cell r="AR40">
            <v>0</v>
          </cell>
          <cell r="BR40">
            <v>0</v>
          </cell>
        </row>
        <row r="41">
          <cell r="Q41">
            <v>0</v>
          </cell>
          <cell r="S41">
            <v>0</v>
          </cell>
          <cell r="AP41">
            <v>0</v>
          </cell>
          <cell r="AQ41">
            <v>0</v>
          </cell>
          <cell r="AR41">
            <v>0</v>
          </cell>
          <cell r="BR41">
            <v>0</v>
          </cell>
        </row>
        <row r="42">
          <cell r="Q42">
            <v>0</v>
          </cell>
          <cell r="S42">
            <v>0</v>
          </cell>
          <cell r="AP42">
            <v>0</v>
          </cell>
          <cell r="AQ42">
            <v>0</v>
          </cell>
          <cell r="AR42">
            <v>0</v>
          </cell>
          <cell r="BR42">
            <v>0</v>
          </cell>
        </row>
        <row r="46">
          <cell r="Q46">
            <v>0</v>
          </cell>
          <cell r="S46">
            <v>0</v>
          </cell>
          <cell r="AP46">
            <v>0</v>
          </cell>
          <cell r="AQ46">
            <v>0</v>
          </cell>
          <cell r="AR46">
            <v>0</v>
          </cell>
          <cell r="BR46">
            <v>0</v>
          </cell>
        </row>
        <row r="47">
          <cell r="Q47">
            <v>0</v>
          </cell>
          <cell r="S47">
            <v>0</v>
          </cell>
          <cell r="AP47">
            <v>0</v>
          </cell>
          <cell r="AQ47">
            <v>0</v>
          </cell>
          <cell r="AR47">
            <v>0</v>
          </cell>
          <cell r="BR47">
            <v>0</v>
          </cell>
        </row>
        <row r="48">
          <cell r="Q48">
            <v>0</v>
          </cell>
          <cell r="S48">
            <v>0</v>
          </cell>
          <cell r="AP48">
            <v>0</v>
          </cell>
          <cell r="AQ48">
            <v>0</v>
          </cell>
          <cell r="AR48">
            <v>0</v>
          </cell>
          <cell r="BR48">
            <v>0</v>
          </cell>
        </row>
        <row r="49">
          <cell r="Q49">
            <v>0</v>
          </cell>
          <cell r="S49">
            <v>0</v>
          </cell>
          <cell r="AQ49">
            <v>0</v>
          </cell>
          <cell r="AR49">
            <v>0</v>
          </cell>
          <cell r="BR49">
            <v>0</v>
          </cell>
        </row>
        <row r="50">
          <cell r="Q50">
            <v>0</v>
          </cell>
          <cell r="S50">
            <v>0</v>
          </cell>
          <cell r="AP50">
            <v>0</v>
          </cell>
          <cell r="AR50">
            <v>0</v>
          </cell>
          <cell r="BR50">
            <v>0</v>
          </cell>
        </row>
        <row r="51">
          <cell r="Q51">
            <v>0</v>
          </cell>
          <cell r="S51">
            <v>0</v>
          </cell>
          <cell r="AP51">
            <v>0</v>
          </cell>
          <cell r="AQ51">
            <v>0</v>
          </cell>
          <cell r="BR51">
            <v>0</v>
          </cell>
        </row>
        <row r="54">
          <cell r="Q54">
            <v>0</v>
          </cell>
          <cell r="S54">
            <v>0</v>
          </cell>
          <cell r="AP54">
            <v>0</v>
          </cell>
          <cell r="AQ54">
            <v>0</v>
          </cell>
          <cell r="AR54">
            <v>0</v>
          </cell>
          <cell r="BR54">
            <v>0</v>
          </cell>
        </row>
        <row r="55">
          <cell r="Q55">
            <v>0</v>
          </cell>
          <cell r="S55">
            <v>0</v>
          </cell>
          <cell r="AP55">
            <v>0</v>
          </cell>
          <cell r="AQ55">
            <v>0</v>
          </cell>
          <cell r="AR55">
            <v>0</v>
          </cell>
          <cell r="BR55">
            <v>0</v>
          </cell>
        </row>
        <row r="56">
          <cell r="Q56">
            <v>0</v>
          </cell>
          <cell r="S56">
            <v>0</v>
          </cell>
          <cell r="AP56">
            <v>0</v>
          </cell>
          <cell r="AQ56">
            <v>0</v>
          </cell>
          <cell r="AR56">
            <v>0</v>
          </cell>
          <cell r="BR56">
            <v>0</v>
          </cell>
        </row>
        <row r="57">
          <cell r="Q57">
            <v>0</v>
          </cell>
          <cell r="S57">
            <v>0</v>
          </cell>
          <cell r="AP57">
            <v>0</v>
          </cell>
          <cell r="AQ57">
            <v>0</v>
          </cell>
          <cell r="AR57">
            <v>0</v>
          </cell>
          <cell r="BR57">
            <v>0</v>
          </cell>
        </row>
        <row r="58">
          <cell r="Q58">
            <v>0</v>
          </cell>
          <cell r="S58">
            <v>0</v>
          </cell>
          <cell r="AP58">
            <v>0</v>
          </cell>
          <cell r="AQ58">
            <v>0</v>
          </cell>
          <cell r="AR58">
            <v>0</v>
          </cell>
          <cell r="BR58">
            <v>0</v>
          </cell>
        </row>
        <row r="59">
          <cell r="Q59">
            <v>0</v>
          </cell>
          <cell r="S59">
            <v>0</v>
          </cell>
          <cell r="AP59">
            <v>0</v>
          </cell>
          <cell r="AQ59">
            <v>0</v>
          </cell>
          <cell r="AR59">
            <v>0</v>
          </cell>
          <cell r="BR59">
            <v>0</v>
          </cell>
        </row>
        <row r="60">
          <cell r="Q60">
            <v>0</v>
          </cell>
          <cell r="S60">
            <v>0</v>
          </cell>
          <cell r="AP60">
            <v>0</v>
          </cell>
          <cell r="AQ60">
            <v>0</v>
          </cell>
          <cell r="AR60">
            <v>0</v>
          </cell>
          <cell r="BR60">
            <v>0</v>
          </cell>
        </row>
        <row r="61">
          <cell r="Q61">
            <v>0</v>
          </cell>
          <cell r="S61">
            <v>0</v>
          </cell>
          <cell r="AP61">
            <v>0</v>
          </cell>
          <cell r="AQ61">
            <v>0</v>
          </cell>
          <cell r="AR61">
            <v>0</v>
          </cell>
          <cell r="BR61">
            <v>0</v>
          </cell>
        </row>
        <row r="62">
          <cell r="Q62">
            <v>0</v>
          </cell>
          <cell r="S62">
            <v>0</v>
          </cell>
          <cell r="AP62">
            <v>0</v>
          </cell>
          <cell r="AQ62">
            <v>0</v>
          </cell>
          <cell r="AR62">
            <v>0</v>
          </cell>
          <cell r="BR62">
            <v>0</v>
          </cell>
        </row>
        <row r="63">
          <cell r="Q63">
            <v>0</v>
          </cell>
          <cell r="S63">
            <v>0</v>
          </cell>
          <cell r="AP63">
            <v>0</v>
          </cell>
          <cell r="AQ63">
            <v>0</v>
          </cell>
          <cell r="AR63">
            <v>0</v>
          </cell>
          <cell r="BR63">
            <v>0</v>
          </cell>
        </row>
        <row r="64">
          <cell r="Q64">
            <v>0</v>
          </cell>
          <cell r="S64">
            <v>0</v>
          </cell>
          <cell r="AP64">
            <v>0</v>
          </cell>
          <cell r="AQ64">
            <v>0</v>
          </cell>
          <cell r="AR64">
            <v>0</v>
          </cell>
          <cell r="BR64">
            <v>0</v>
          </cell>
        </row>
        <row r="65">
          <cell r="Q65">
            <v>0</v>
          </cell>
          <cell r="S65">
            <v>0</v>
          </cell>
          <cell r="AP65">
            <v>0</v>
          </cell>
          <cell r="AQ65">
            <v>0</v>
          </cell>
          <cell r="AR65">
            <v>0</v>
          </cell>
          <cell r="BR65">
            <v>0</v>
          </cell>
        </row>
        <row r="66">
          <cell r="Q66">
            <v>0</v>
          </cell>
          <cell r="S66">
            <v>0</v>
          </cell>
          <cell r="AP66">
            <v>0</v>
          </cell>
          <cell r="AQ66">
            <v>0</v>
          </cell>
          <cell r="AR66">
            <v>0</v>
          </cell>
          <cell r="BR66">
            <v>0</v>
          </cell>
        </row>
        <row r="67">
          <cell r="Q67">
            <v>0</v>
          </cell>
          <cell r="S67">
            <v>0</v>
          </cell>
          <cell r="AP67">
            <v>0</v>
          </cell>
          <cell r="AQ67">
            <v>0</v>
          </cell>
          <cell r="AR67">
            <v>0</v>
          </cell>
          <cell r="BR67">
            <v>0</v>
          </cell>
        </row>
        <row r="70">
          <cell r="Q70">
            <v>0</v>
          </cell>
          <cell r="S70">
            <v>0</v>
          </cell>
          <cell r="AP70">
            <v>0</v>
          </cell>
          <cell r="AQ70">
            <v>0</v>
          </cell>
          <cell r="AR70">
            <v>0</v>
          </cell>
          <cell r="BR70">
            <v>0</v>
          </cell>
        </row>
        <row r="71">
          <cell r="Q71">
            <v>0</v>
          </cell>
          <cell r="S71">
            <v>0</v>
          </cell>
          <cell r="AP71">
            <v>0</v>
          </cell>
          <cell r="AQ71">
            <v>0</v>
          </cell>
          <cell r="AR71">
            <v>0</v>
          </cell>
          <cell r="BR71">
            <v>0</v>
          </cell>
        </row>
        <row r="72">
          <cell r="Q72">
            <v>0</v>
          </cell>
          <cell r="S72">
            <v>0</v>
          </cell>
          <cell r="AP72">
            <v>0</v>
          </cell>
          <cell r="AQ72">
            <v>0</v>
          </cell>
          <cell r="AR72">
            <v>0</v>
          </cell>
          <cell r="BR72">
            <v>0</v>
          </cell>
        </row>
      </sheetData>
      <sheetData sheetId="33">
        <row r="12">
          <cell r="E12">
            <v>0</v>
          </cell>
          <cell r="AP12">
            <v>0</v>
          </cell>
          <cell r="AQ12">
            <v>0</v>
          </cell>
          <cell r="AR12">
            <v>0</v>
          </cell>
          <cell r="BR12">
            <v>0</v>
          </cell>
        </row>
        <row r="13">
          <cell r="E13">
            <v>0</v>
          </cell>
          <cell r="AP13">
            <v>0</v>
          </cell>
          <cell r="AQ13">
            <v>0</v>
          </cell>
          <cell r="AR13">
            <v>0</v>
          </cell>
          <cell r="BR13">
            <v>0</v>
          </cell>
        </row>
        <row r="14">
          <cell r="E14">
            <v>0</v>
          </cell>
          <cell r="AP14">
            <v>0</v>
          </cell>
          <cell r="AQ14">
            <v>0</v>
          </cell>
          <cell r="AR14">
            <v>0</v>
          </cell>
          <cell r="BR14">
            <v>0</v>
          </cell>
        </row>
        <row r="15">
          <cell r="E15">
            <v>0</v>
          </cell>
          <cell r="AP15">
            <v>0</v>
          </cell>
          <cell r="AQ15">
            <v>0</v>
          </cell>
          <cell r="AR15">
            <v>0</v>
          </cell>
          <cell r="BR15">
            <v>0</v>
          </cell>
        </row>
        <row r="16">
          <cell r="E16">
            <v>0</v>
          </cell>
          <cell r="AP16">
            <v>0</v>
          </cell>
          <cell r="AQ16">
            <v>0</v>
          </cell>
          <cell r="AR16">
            <v>0</v>
          </cell>
          <cell r="BR16">
            <v>0</v>
          </cell>
        </row>
        <row r="17">
          <cell r="E17">
            <v>0</v>
          </cell>
          <cell r="AP17">
            <v>0</v>
          </cell>
          <cell r="AQ17">
            <v>0</v>
          </cell>
          <cell r="AR17">
            <v>0</v>
          </cell>
          <cell r="BR17">
            <v>0</v>
          </cell>
        </row>
        <row r="18">
          <cell r="E18">
            <v>0</v>
          </cell>
          <cell r="AP18">
            <v>0</v>
          </cell>
          <cell r="AQ18">
            <v>0</v>
          </cell>
          <cell r="AR18">
            <v>0</v>
          </cell>
          <cell r="BR18">
            <v>0</v>
          </cell>
        </row>
        <row r="19">
          <cell r="E19">
            <v>0</v>
          </cell>
          <cell r="AP19">
            <v>0</v>
          </cell>
          <cell r="AQ19">
            <v>0</v>
          </cell>
          <cell r="AR19">
            <v>0</v>
          </cell>
          <cell r="BR19">
            <v>0</v>
          </cell>
        </row>
        <row r="20">
          <cell r="E20">
            <v>0</v>
          </cell>
          <cell r="AP20">
            <v>0</v>
          </cell>
          <cell r="AQ20">
            <v>0</v>
          </cell>
          <cell r="AR20">
            <v>0</v>
          </cell>
          <cell r="BR20">
            <v>0</v>
          </cell>
        </row>
        <row r="21">
          <cell r="E21">
            <v>0</v>
          </cell>
          <cell r="AP21">
            <v>0</v>
          </cell>
          <cell r="AQ21">
            <v>0</v>
          </cell>
          <cell r="AR21">
            <v>0</v>
          </cell>
          <cell r="BR21">
            <v>0</v>
          </cell>
        </row>
        <row r="22">
          <cell r="E22">
            <v>0</v>
          </cell>
          <cell r="AP22">
            <v>0</v>
          </cell>
          <cell r="AQ22">
            <v>0</v>
          </cell>
          <cell r="AR22">
            <v>0</v>
          </cell>
          <cell r="BR22">
            <v>0</v>
          </cell>
        </row>
        <row r="23">
          <cell r="E23">
            <v>0</v>
          </cell>
          <cell r="AP23">
            <v>0</v>
          </cell>
          <cell r="AQ23">
            <v>0</v>
          </cell>
          <cell r="AR23">
            <v>0</v>
          </cell>
          <cell r="BR23">
            <v>0</v>
          </cell>
        </row>
        <row r="24">
          <cell r="E24">
            <v>0</v>
          </cell>
          <cell r="AP24">
            <v>0</v>
          </cell>
          <cell r="AQ24">
            <v>0</v>
          </cell>
          <cell r="AR24">
            <v>0</v>
          </cell>
          <cell r="BR24">
            <v>0</v>
          </cell>
        </row>
        <row r="26">
          <cell r="Q26">
            <v>0</v>
          </cell>
          <cell r="S26">
            <v>0</v>
          </cell>
          <cell r="AP26">
            <v>0</v>
          </cell>
          <cell r="AQ26">
            <v>0</v>
          </cell>
          <cell r="AR26">
            <v>0</v>
          </cell>
          <cell r="BR26">
            <v>0</v>
          </cell>
        </row>
        <row r="27">
          <cell r="Q27">
            <v>0</v>
          </cell>
          <cell r="S27">
            <v>0</v>
          </cell>
          <cell r="AP27">
            <v>0</v>
          </cell>
          <cell r="AQ27">
            <v>0</v>
          </cell>
          <cell r="AR27">
            <v>0</v>
          </cell>
          <cell r="BR27">
            <v>0</v>
          </cell>
        </row>
        <row r="28">
          <cell r="Q28">
            <v>0</v>
          </cell>
          <cell r="S28">
            <v>0</v>
          </cell>
          <cell r="AP28">
            <v>0</v>
          </cell>
          <cell r="AQ28">
            <v>0</v>
          </cell>
          <cell r="AR28">
            <v>0</v>
          </cell>
          <cell r="BR28">
            <v>0</v>
          </cell>
        </row>
        <row r="29">
          <cell r="Q29">
            <v>0</v>
          </cell>
          <cell r="S29">
            <v>0</v>
          </cell>
          <cell r="AP29">
            <v>0</v>
          </cell>
          <cell r="AQ29">
            <v>0</v>
          </cell>
          <cell r="AR29">
            <v>0</v>
          </cell>
          <cell r="BR29">
            <v>0</v>
          </cell>
        </row>
        <row r="30">
          <cell r="Q30">
            <v>0</v>
          </cell>
          <cell r="S30">
            <v>0</v>
          </cell>
          <cell r="AP30">
            <v>0</v>
          </cell>
          <cell r="AQ30">
            <v>0</v>
          </cell>
          <cell r="AR30">
            <v>0</v>
          </cell>
          <cell r="BR30">
            <v>0</v>
          </cell>
        </row>
        <row r="33">
          <cell r="Q33">
            <v>0</v>
          </cell>
          <cell r="S33">
            <v>0</v>
          </cell>
          <cell r="AP33">
            <v>0</v>
          </cell>
          <cell r="AQ33">
            <v>0</v>
          </cell>
          <cell r="AR33">
            <v>0</v>
          </cell>
          <cell r="BR33">
            <v>0</v>
          </cell>
        </row>
        <row r="34">
          <cell r="Q34">
            <v>0</v>
          </cell>
          <cell r="S34">
            <v>0</v>
          </cell>
          <cell r="AP34">
            <v>0</v>
          </cell>
          <cell r="AQ34">
            <v>0</v>
          </cell>
          <cell r="AR34">
            <v>0</v>
          </cell>
          <cell r="BR34">
            <v>0</v>
          </cell>
        </row>
        <row r="35">
          <cell r="Q35">
            <v>0</v>
          </cell>
          <cell r="S35">
            <v>0</v>
          </cell>
          <cell r="AP35">
            <v>0</v>
          </cell>
          <cell r="AQ35">
            <v>0</v>
          </cell>
          <cell r="AR35">
            <v>0</v>
          </cell>
          <cell r="BR35">
            <v>0</v>
          </cell>
        </row>
        <row r="36">
          <cell r="Q36">
            <v>0</v>
          </cell>
          <cell r="S36">
            <v>0</v>
          </cell>
          <cell r="AP36">
            <v>0</v>
          </cell>
          <cell r="AQ36">
            <v>0</v>
          </cell>
          <cell r="AR36">
            <v>0</v>
          </cell>
          <cell r="BR36">
            <v>0</v>
          </cell>
        </row>
        <row r="37">
          <cell r="Q37">
            <v>0</v>
          </cell>
          <cell r="S37">
            <v>0</v>
          </cell>
          <cell r="AP37">
            <v>0</v>
          </cell>
          <cell r="AQ37">
            <v>0</v>
          </cell>
          <cell r="AR37">
            <v>0</v>
          </cell>
          <cell r="BR37">
            <v>0</v>
          </cell>
        </row>
        <row r="38">
          <cell r="Q38">
            <v>0</v>
          </cell>
          <cell r="S38">
            <v>0</v>
          </cell>
          <cell r="AP38">
            <v>0</v>
          </cell>
          <cell r="AQ38">
            <v>0</v>
          </cell>
          <cell r="AR38">
            <v>0</v>
          </cell>
          <cell r="BR38">
            <v>0</v>
          </cell>
        </row>
        <row r="39">
          <cell r="Q39">
            <v>0</v>
          </cell>
          <cell r="S39">
            <v>0</v>
          </cell>
          <cell r="AP39">
            <v>0</v>
          </cell>
          <cell r="AQ39">
            <v>0</v>
          </cell>
          <cell r="AR39">
            <v>0</v>
          </cell>
          <cell r="BR39">
            <v>0</v>
          </cell>
        </row>
        <row r="40">
          <cell r="Q40">
            <v>0</v>
          </cell>
          <cell r="S40">
            <v>0</v>
          </cell>
          <cell r="AP40">
            <v>0</v>
          </cell>
          <cell r="AQ40">
            <v>0</v>
          </cell>
          <cell r="AR40">
            <v>0</v>
          </cell>
          <cell r="BR40">
            <v>0</v>
          </cell>
        </row>
        <row r="41">
          <cell r="Q41">
            <v>0</v>
          </cell>
          <cell r="S41">
            <v>0</v>
          </cell>
          <cell r="AP41">
            <v>0</v>
          </cell>
          <cell r="AQ41">
            <v>0</v>
          </cell>
          <cell r="AR41">
            <v>0</v>
          </cell>
          <cell r="BR41">
            <v>0</v>
          </cell>
        </row>
        <row r="42">
          <cell r="Q42">
            <v>0</v>
          </cell>
          <cell r="S42">
            <v>0</v>
          </cell>
          <cell r="AP42">
            <v>0</v>
          </cell>
          <cell r="AQ42">
            <v>0</v>
          </cell>
          <cell r="AR42">
            <v>0</v>
          </cell>
          <cell r="BR42">
            <v>0</v>
          </cell>
        </row>
        <row r="46">
          <cell r="Q46">
            <v>0</v>
          </cell>
          <cell r="S46">
            <v>0</v>
          </cell>
          <cell r="AP46">
            <v>0</v>
          </cell>
          <cell r="AQ46">
            <v>0</v>
          </cell>
          <cell r="AR46">
            <v>0</v>
          </cell>
          <cell r="BR46">
            <v>0</v>
          </cell>
        </row>
        <row r="47">
          <cell r="Q47">
            <v>0</v>
          </cell>
          <cell r="S47">
            <v>0</v>
          </cell>
          <cell r="AP47">
            <v>0</v>
          </cell>
          <cell r="AQ47">
            <v>0</v>
          </cell>
          <cell r="AR47">
            <v>0</v>
          </cell>
          <cell r="BR47">
            <v>0</v>
          </cell>
        </row>
        <row r="48">
          <cell r="Q48">
            <v>0</v>
          </cell>
          <cell r="S48">
            <v>0</v>
          </cell>
          <cell r="AP48">
            <v>0</v>
          </cell>
          <cell r="AQ48">
            <v>0</v>
          </cell>
          <cell r="AR48">
            <v>0</v>
          </cell>
          <cell r="BR48">
            <v>0</v>
          </cell>
        </row>
        <row r="49">
          <cell r="Q49">
            <v>0</v>
          </cell>
          <cell r="S49">
            <v>0</v>
          </cell>
          <cell r="AQ49">
            <v>0</v>
          </cell>
          <cell r="AR49">
            <v>0</v>
          </cell>
          <cell r="BR49">
            <v>0</v>
          </cell>
        </row>
        <row r="50">
          <cell r="Q50">
            <v>0</v>
          </cell>
          <cell r="S50">
            <v>0</v>
          </cell>
          <cell r="AP50">
            <v>0</v>
          </cell>
          <cell r="AR50">
            <v>0</v>
          </cell>
          <cell r="BR50">
            <v>0</v>
          </cell>
        </row>
        <row r="51">
          <cell r="Q51">
            <v>0</v>
          </cell>
          <cell r="S51">
            <v>0</v>
          </cell>
          <cell r="AP51">
            <v>0</v>
          </cell>
          <cell r="AQ51">
            <v>0</v>
          </cell>
          <cell r="BR51">
            <v>0</v>
          </cell>
        </row>
        <row r="54">
          <cell r="Q54">
            <v>0</v>
          </cell>
          <cell r="S54">
            <v>0</v>
          </cell>
          <cell r="AP54">
            <v>0</v>
          </cell>
          <cell r="AQ54">
            <v>0</v>
          </cell>
          <cell r="AR54">
            <v>0</v>
          </cell>
          <cell r="BR54">
            <v>0</v>
          </cell>
        </row>
        <row r="55">
          <cell r="Q55">
            <v>0</v>
          </cell>
          <cell r="S55">
            <v>0</v>
          </cell>
          <cell r="AP55">
            <v>0</v>
          </cell>
          <cell r="AQ55">
            <v>0</v>
          </cell>
          <cell r="AR55">
            <v>0</v>
          </cell>
          <cell r="BR55">
            <v>0</v>
          </cell>
        </row>
        <row r="56">
          <cell r="Q56">
            <v>0</v>
          </cell>
          <cell r="S56">
            <v>0</v>
          </cell>
          <cell r="AP56">
            <v>0</v>
          </cell>
          <cell r="AQ56">
            <v>0</v>
          </cell>
          <cell r="AR56">
            <v>0</v>
          </cell>
          <cell r="BR56">
            <v>0</v>
          </cell>
        </row>
        <row r="57">
          <cell r="Q57">
            <v>0</v>
          </cell>
          <cell r="S57">
            <v>0</v>
          </cell>
          <cell r="AP57">
            <v>0</v>
          </cell>
          <cell r="AQ57">
            <v>0</v>
          </cell>
          <cell r="AR57">
            <v>0</v>
          </cell>
          <cell r="BR57">
            <v>0</v>
          </cell>
        </row>
        <row r="58">
          <cell r="Q58">
            <v>0</v>
          </cell>
          <cell r="S58">
            <v>0</v>
          </cell>
          <cell r="AP58">
            <v>0</v>
          </cell>
          <cell r="AQ58">
            <v>0</v>
          </cell>
          <cell r="AR58">
            <v>0</v>
          </cell>
          <cell r="BR58">
            <v>0</v>
          </cell>
        </row>
        <row r="59">
          <cell r="Q59">
            <v>0</v>
          </cell>
          <cell r="S59">
            <v>0</v>
          </cell>
          <cell r="AP59">
            <v>0</v>
          </cell>
          <cell r="AQ59">
            <v>0</v>
          </cell>
          <cell r="AR59">
            <v>0</v>
          </cell>
          <cell r="BR59">
            <v>0</v>
          </cell>
        </row>
        <row r="60">
          <cell r="Q60">
            <v>0</v>
          </cell>
          <cell r="S60">
            <v>0</v>
          </cell>
          <cell r="AP60">
            <v>0</v>
          </cell>
          <cell r="AQ60">
            <v>0</v>
          </cell>
          <cell r="AR60">
            <v>0</v>
          </cell>
          <cell r="BR60">
            <v>0</v>
          </cell>
        </row>
        <row r="61">
          <cell r="Q61">
            <v>0</v>
          </cell>
          <cell r="S61">
            <v>0</v>
          </cell>
          <cell r="AP61">
            <v>0</v>
          </cell>
          <cell r="AQ61">
            <v>0</v>
          </cell>
          <cell r="AR61">
            <v>0</v>
          </cell>
          <cell r="BR61">
            <v>0</v>
          </cell>
        </row>
        <row r="62">
          <cell r="Q62">
            <v>0</v>
          </cell>
          <cell r="S62">
            <v>0</v>
          </cell>
          <cell r="AP62">
            <v>0</v>
          </cell>
          <cell r="AQ62">
            <v>0</v>
          </cell>
          <cell r="AR62">
            <v>0</v>
          </cell>
          <cell r="BR62">
            <v>0</v>
          </cell>
        </row>
        <row r="63">
          <cell r="Q63">
            <v>0</v>
          </cell>
          <cell r="S63">
            <v>0</v>
          </cell>
          <cell r="AP63">
            <v>0</v>
          </cell>
          <cell r="AQ63">
            <v>0</v>
          </cell>
          <cell r="AR63">
            <v>0</v>
          </cell>
          <cell r="BR63">
            <v>0</v>
          </cell>
        </row>
        <row r="64">
          <cell r="Q64">
            <v>0</v>
          </cell>
          <cell r="S64">
            <v>0</v>
          </cell>
          <cell r="AP64">
            <v>0</v>
          </cell>
          <cell r="AQ64">
            <v>0</v>
          </cell>
          <cell r="AR64">
            <v>0</v>
          </cell>
          <cell r="BR64">
            <v>0</v>
          </cell>
        </row>
        <row r="65">
          <cell r="Q65">
            <v>0</v>
          </cell>
          <cell r="S65">
            <v>0</v>
          </cell>
          <cell r="AP65">
            <v>0</v>
          </cell>
          <cell r="AQ65">
            <v>0</v>
          </cell>
          <cell r="AR65">
            <v>0</v>
          </cell>
          <cell r="BR65">
            <v>0</v>
          </cell>
        </row>
        <row r="66">
          <cell r="Q66">
            <v>0</v>
          </cell>
          <cell r="S66">
            <v>0</v>
          </cell>
          <cell r="AP66">
            <v>0</v>
          </cell>
          <cell r="AQ66">
            <v>0</v>
          </cell>
          <cell r="AR66">
            <v>0</v>
          </cell>
          <cell r="BR66">
            <v>0</v>
          </cell>
        </row>
        <row r="67">
          <cell r="Q67">
            <v>0</v>
          </cell>
          <cell r="S67">
            <v>0</v>
          </cell>
          <cell r="AP67">
            <v>0</v>
          </cell>
          <cell r="AQ67">
            <v>0</v>
          </cell>
          <cell r="AR67">
            <v>0</v>
          </cell>
          <cell r="BR67">
            <v>0</v>
          </cell>
        </row>
        <row r="70">
          <cell r="Q70">
            <v>0</v>
          </cell>
          <cell r="S70">
            <v>0</v>
          </cell>
          <cell r="AP70">
            <v>0</v>
          </cell>
          <cell r="AQ70">
            <v>0</v>
          </cell>
          <cell r="AR70">
            <v>0</v>
          </cell>
          <cell r="BR70">
            <v>0</v>
          </cell>
        </row>
        <row r="71">
          <cell r="Q71">
            <v>0</v>
          </cell>
          <cell r="S71">
            <v>0</v>
          </cell>
          <cell r="AP71">
            <v>0</v>
          </cell>
          <cell r="AQ71">
            <v>0</v>
          </cell>
          <cell r="AR71">
            <v>0</v>
          </cell>
          <cell r="BR71">
            <v>0</v>
          </cell>
        </row>
        <row r="72">
          <cell r="Q72">
            <v>0</v>
          </cell>
          <cell r="S72">
            <v>0</v>
          </cell>
          <cell r="AP72">
            <v>0</v>
          </cell>
          <cell r="AQ72">
            <v>0</v>
          </cell>
          <cell r="AR72">
            <v>0</v>
          </cell>
          <cell r="BR72">
            <v>0</v>
          </cell>
        </row>
      </sheetData>
      <sheetData sheetId="34">
        <row r="12">
          <cell r="E12">
            <v>0</v>
          </cell>
          <cell r="AP12">
            <v>0</v>
          </cell>
          <cell r="AQ12">
            <v>0</v>
          </cell>
          <cell r="AR12">
            <v>0</v>
          </cell>
          <cell r="BR12">
            <v>0</v>
          </cell>
        </row>
        <row r="13">
          <cell r="E13">
            <v>0</v>
          </cell>
          <cell r="AP13">
            <v>0</v>
          </cell>
          <cell r="AQ13">
            <v>0</v>
          </cell>
          <cell r="AR13">
            <v>0</v>
          </cell>
          <cell r="BR13">
            <v>0</v>
          </cell>
        </row>
        <row r="14">
          <cell r="E14">
            <v>0</v>
          </cell>
          <cell r="AP14">
            <v>0</v>
          </cell>
          <cell r="AQ14">
            <v>0</v>
          </cell>
          <cell r="AR14">
            <v>0</v>
          </cell>
          <cell r="BR14">
            <v>0</v>
          </cell>
        </row>
        <row r="15">
          <cell r="E15">
            <v>0</v>
          </cell>
          <cell r="AP15">
            <v>0</v>
          </cell>
          <cell r="AQ15">
            <v>0</v>
          </cell>
          <cell r="AR15">
            <v>0</v>
          </cell>
          <cell r="BR15">
            <v>0</v>
          </cell>
        </row>
        <row r="16">
          <cell r="E16">
            <v>0</v>
          </cell>
          <cell r="AP16">
            <v>0</v>
          </cell>
          <cell r="AQ16">
            <v>0</v>
          </cell>
          <cell r="AR16">
            <v>0</v>
          </cell>
          <cell r="BR16">
            <v>0</v>
          </cell>
        </row>
        <row r="17">
          <cell r="E17">
            <v>0</v>
          </cell>
          <cell r="AP17">
            <v>0</v>
          </cell>
          <cell r="AQ17">
            <v>0</v>
          </cell>
          <cell r="AR17">
            <v>0</v>
          </cell>
          <cell r="BR17">
            <v>0</v>
          </cell>
        </row>
        <row r="18">
          <cell r="E18">
            <v>0</v>
          </cell>
          <cell r="AP18">
            <v>0</v>
          </cell>
          <cell r="AQ18">
            <v>0</v>
          </cell>
          <cell r="AR18">
            <v>0</v>
          </cell>
          <cell r="BR18">
            <v>0</v>
          </cell>
        </row>
        <row r="19">
          <cell r="E19">
            <v>0</v>
          </cell>
          <cell r="AP19">
            <v>0</v>
          </cell>
          <cell r="AQ19">
            <v>0</v>
          </cell>
          <cell r="AR19">
            <v>0</v>
          </cell>
          <cell r="BR19">
            <v>0</v>
          </cell>
        </row>
        <row r="20">
          <cell r="E20">
            <v>0</v>
          </cell>
          <cell r="AP20">
            <v>0</v>
          </cell>
          <cell r="AQ20">
            <v>0</v>
          </cell>
          <cell r="AR20">
            <v>0</v>
          </cell>
          <cell r="BR20">
            <v>0</v>
          </cell>
        </row>
        <row r="21">
          <cell r="E21">
            <v>0</v>
          </cell>
          <cell r="AP21">
            <v>0</v>
          </cell>
          <cell r="AQ21">
            <v>0</v>
          </cell>
          <cell r="AR21">
            <v>0</v>
          </cell>
          <cell r="BR21">
            <v>0</v>
          </cell>
        </row>
        <row r="22">
          <cell r="E22">
            <v>0</v>
          </cell>
          <cell r="AP22">
            <v>0</v>
          </cell>
          <cell r="AQ22">
            <v>0</v>
          </cell>
          <cell r="AR22">
            <v>0</v>
          </cell>
          <cell r="BR22">
            <v>0</v>
          </cell>
        </row>
        <row r="23">
          <cell r="E23">
            <v>0</v>
          </cell>
          <cell r="AP23">
            <v>0</v>
          </cell>
          <cell r="AQ23">
            <v>0</v>
          </cell>
          <cell r="AR23">
            <v>0</v>
          </cell>
          <cell r="BR23">
            <v>0</v>
          </cell>
        </row>
        <row r="24">
          <cell r="E24">
            <v>0</v>
          </cell>
          <cell r="AP24">
            <v>0</v>
          </cell>
          <cell r="AQ24">
            <v>0</v>
          </cell>
          <cell r="AR24">
            <v>0</v>
          </cell>
          <cell r="BR24">
            <v>0</v>
          </cell>
        </row>
        <row r="26">
          <cell r="Q26">
            <v>0</v>
          </cell>
          <cell r="S26">
            <v>0</v>
          </cell>
          <cell r="AP26">
            <v>0</v>
          </cell>
          <cell r="AQ26">
            <v>0</v>
          </cell>
          <cell r="AR26">
            <v>0</v>
          </cell>
          <cell r="BR26">
            <v>0</v>
          </cell>
        </row>
        <row r="27">
          <cell r="Q27">
            <v>0</v>
          </cell>
          <cell r="S27">
            <v>0</v>
          </cell>
          <cell r="AP27">
            <v>0</v>
          </cell>
          <cell r="AQ27">
            <v>0</v>
          </cell>
          <cell r="AR27">
            <v>0</v>
          </cell>
          <cell r="BR27">
            <v>0</v>
          </cell>
        </row>
        <row r="28">
          <cell r="Q28">
            <v>0</v>
          </cell>
          <cell r="S28">
            <v>0</v>
          </cell>
          <cell r="AP28">
            <v>0</v>
          </cell>
          <cell r="AQ28">
            <v>0</v>
          </cell>
          <cell r="AR28">
            <v>0</v>
          </cell>
          <cell r="BR28">
            <v>0</v>
          </cell>
        </row>
        <row r="29">
          <cell r="Q29">
            <v>0</v>
          </cell>
          <cell r="S29">
            <v>0</v>
          </cell>
          <cell r="AP29">
            <v>0</v>
          </cell>
          <cell r="AQ29">
            <v>0</v>
          </cell>
          <cell r="AR29">
            <v>0</v>
          </cell>
          <cell r="BR29">
            <v>0</v>
          </cell>
        </row>
        <row r="30">
          <cell r="Q30">
            <v>0</v>
          </cell>
          <cell r="S30">
            <v>0</v>
          </cell>
          <cell r="AP30">
            <v>0</v>
          </cell>
          <cell r="AQ30">
            <v>0</v>
          </cell>
          <cell r="AR30">
            <v>0</v>
          </cell>
          <cell r="BR30">
            <v>0</v>
          </cell>
        </row>
        <row r="33">
          <cell r="Q33">
            <v>0</v>
          </cell>
          <cell r="S33">
            <v>0</v>
          </cell>
          <cell r="AP33">
            <v>0</v>
          </cell>
          <cell r="AQ33">
            <v>0</v>
          </cell>
          <cell r="AR33">
            <v>0</v>
          </cell>
          <cell r="BR33">
            <v>0</v>
          </cell>
        </row>
        <row r="34">
          <cell r="Q34">
            <v>0</v>
          </cell>
          <cell r="S34">
            <v>0</v>
          </cell>
          <cell r="AP34">
            <v>0</v>
          </cell>
          <cell r="AQ34">
            <v>0</v>
          </cell>
          <cell r="AR34">
            <v>0</v>
          </cell>
          <cell r="BR34">
            <v>0</v>
          </cell>
        </row>
        <row r="35">
          <cell r="Q35">
            <v>0</v>
          </cell>
          <cell r="S35">
            <v>0</v>
          </cell>
          <cell r="AP35">
            <v>0</v>
          </cell>
          <cell r="AQ35">
            <v>0</v>
          </cell>
          <cell r="AR35">
            <v>0</v>
          </cell>
          <cell r="BR35">
            <v>0</v>
          </cell>
        </row>
        <row r="36">
          <cell r="Q36">
            <v>0</v>
          </cell>
          <cell r="S36">
            <v>0</v>
          </cell>
          <cell r="AP36">
            <v>0</v>
          </cell>
          <cell r="AQ36">
            <v>0</v>
          </cell>
          <cell r="AR36">
            <v>0</v>
          </cell>
          <cell r="BR36">
            <v>0</v>
          </cell>
        </row>
        <row r="37">
          <cell r="Q37">
            <v>0</v>
          </cell>
          <cell r="S37">
            <v>0</v>
          </cell>
          <cell r="AP37">
            <v>0</v>
          </cell>
          <cell r="AQ37">
            <v>0</v>
          </cell>
          <cell r="AR37">
            <v>0</v>
          </cell>
          <cell r="BR37">
            <v>0</v>
          </cell>
        </row>
        <row r="38">
          <cell r="Q38">
            <v>0</v>
          </cell>
          <cell r="S38">
            <v>0</v>
          </cell>
          <cell r="AP38">
            <v>0</v>
          </cell>
          <cell r="AQ38">
            <v>0</v>
          </cell>
          <cell r="AR38">
            <v>0</v>
          </cell>
          <cell r="BR38">
            <v>0</v>
          </cell>
        </row>
        <row r="39">
          <cell r="Q39">
            <v>0</v>
          </cell>
          <cell r="S39">
            <v>0</v>
          </cell>
          <cell r="AP39">
            <v>0</v>
          </cell>
          <cell r="AQ39">
            <v>0</v>
          </cell>
          <cell r="AR39">
            <v>0</v>
          </cell>
          <cell r="BR39">
            <v>0</v>
          </cell>
        </row>
        <row r="40">
          <cell r="Q40">
            <v>0</v>
          </cell>
          <cell r="S40">
            <v>0</v>
          </cell>
          <cell r="AP40">
            <v>0</v>
          </cell>
          <cell r="AQ40">
            <v>0</v>
          </cell>
          <cell r="AR40">
            <v>0</v>
          </cell>
          <cell r="BR40">
            <v>0</v>
          </cell>
        </row>
        <row r="41">
          <cell r="Q41">
            <v>0</v>
          </cell>
          <cell r="S41">
            <v>0</v>
          </cell>
          <cell r="AP41">
            <v>0</v>
          </cell>
          <cell r="AQ41">
            <v>0</v>
          </cell>
          <cell r="AR41">
            <v>0</v>
          </cell>
          <cell r="BR41">
            <v>0</v>
          </cell>
        </row>
        <row r="42">
          <cell r="Q42">
            <v>0</v>
          </cell>
          <cell r="S42">
            <v>0</v>
          </cell>
          <cell r="AP42">
            <v>0</v>
          </cell>
          <cell r="AQ42">
            <v>0</v>
          </cell>
          <cell r="AR42">
            <v>0</v>
          </cell>
          <cell r="BR42">
            <v>0</v>
          </cell>
        </row>
        <row r="46">
          <cell r="Q46">
            <v>0</v>
          </cell>
          <cell r="S46">
            <v>0</v>
          </cell>
          <cell r="AP46">
            <v>0</v>
          </cell>
          <cell r="AQ46">
            <v>0</v>
          </cell>
          <cell r="AR46">
            <v>0</v>
          </cell>
          <cell r="BR46">
            <v>0</v>
          </cell>
        </row>
        <row r="47">
          <cell r="Q47">
            <v>0</v>
          </cell>
          <cell r="S47">
            <v>0</v>
          </cell>
          <cell r="AP47">
            <v>0</v>
          </cell>
          <cell r="AQ47">
            <v>0</v>
          </cell>
          <cell r="AR47">
            <v>0</v>
          </cell>
          <cell r="BR47">
            <v>0</v>
          </cell>
        </row>
        <row r="48">
          <cell r="Q48">
            <v>0</v>
          </cell>
          <cell r="S48">
            <v>0</v>
          </cell>
          <cell r="AP48">
            <v>0</v>
          </cell>
          <cell r="AQ48">
            <v>0</v>
          </cell>
          <cell r="AR48">
            <v>0</v>
          </cell>
          <cell r="BR48">
            <v>0</v>
          </cell>
        </row>
        <row r="49">
          <cell r="Q49">
            <v>0</v>
          </cell>
          <cell r="S49">
            <v>0</v>
          </cell>
          <cell r="AQ49">
            <v>0</v>
          </cell>
          <cell r="AR49">
            <v>0</v>
          </cell>
          <cell r="BR49">
            <v>0</v>
          </cell>
        </row>
        <row r="50">
          <cell r="Q50">
            <v>0</v>
          </cell>
          <cell r="S50">
            <v>0</v>
          </cell>
          <cell r="AP50">
            <v>0</v>
          </cell>
          <cell r="AR50">
            <v>0</v>
          </cell>
          <cell r="BR50">
            <v>0</v>
          </cell>
        </row>
        <row r="51">
          <cell r="Q51">
            <v>0</v>
          </cell>
          <cell r="S51">
            <v>0</v>
          </cell>
          <cell r="AP51">
            <v>0</v>
          </cell>
          <cell r="AQ51">
            <v>0</v>
          </cell>
          <cell r="BR51">
            <v>0</v>
          </cell>
        </row>
        <row r="54">
          <cell r="Q54">
            <v>0</v>
          </cell>
          <cell r="S54">
            <v>0</v>
          </cell>
          <cell r="AP54">
            <v>0</v>
          </cell>
          <cell r="AQ54">
            <v>0</v>
          </cell>
          <cell r="AR54">
            <v>0</v>
          </cell>
          <cell r="BR54">
            <v>0</v>
          </cell>
        </row>
        <row r="55">
          <cell r="Q55">
            <v>0</v>
          </cell>
          <cell r="S55">
            <v>0</v>
          </cell>
          <cell r="AP55">
            <v>0</v>
          </cell>
          <cell r="AQ55">
            <v>0</v>
          </cell>
          <cell r="AR55">
            <v>0</v>
          </cell>
          <cell r="BR55">
            <v>0</v>
          </cell>
        </row>
        <row r="56">
          <cell r="Q56">
            <v>0</v>
          </cell>
          <cell r="S56">
            <v>0</v>
          </cell>
          <cell r="AP56">
            <v>0</v>
          </cell>
          <cell r="AQ56">
            <v>0</v>
          </cell>
          <cell r="AR56">
            <v>0</v>
          </cell>
          <cell r="BR56">
            <v>0</v>
          </cell>
        </row>
        <row r="57">
          <cell r="Q57">
            <v>0</v>
          </cell>
          <cell r="S57">
            <v>0</v>
          </cell>
          <cell r="AP57">
            <v>0</v>
          </cell>
          <cell r="AQ57">
            <v>0</v>
          </cell>
          <cell r="AR57">
            <v>0</v>
          </cell>
          <cell r="BR57">
            <v>0</v>
          </cell>
        </row>
        <row r="58">
          <cell r="Q58">
            <v>0</v>
          </cell>
          <cell r="S58">
            <v>0</v>
          </cell>
          <cell r="AP58">
            <v>0</v>
          </cell>
          <cell r="AQ58">
            <v>0</v>
          </cell>
          <cell r="AR58">
            <v>0</v>
          </cell>
          <cell r="BR58">
            <v>0</v>
          </cell>
        </row>
        <row r="59">
          <cell r="Q59">
            <v>0</v>
          </cell>
          <cell r="S59">
            <v>0</v>
          </cell>
          <cell r="AP59">
            <v>0</v>
          </cell>
          <cell r="AQ59">
            <v>0</v>
          </cell>
          <cell r="AR59">
            <v>0</v>
          </cell>
          <cell r="BR59">
            <v>0</v>
          </cell>
        </row>
        <row r="60">
          <cell r="Q60">
            <v>0</v>
          </cell>
          <cell r="S60">
            <v>0</v>
          </cell>
          <cell r="AP60">
            <v>0</v>
          </cell>
          <cell r="AQ60">
            <v>0</v>
          </cell>
          <cell r="AR60">
            <v>0</v>
          </cell>
          <cell r="BR60">
            <v>0</v>
          </cell>
        </row>
        <row r="61">
          <cell r="Q61">
            <v>0</v>
          </cell>
          <cell r="S61">
            <v>0</v>
          </cell>
          <cell r="AP61">
            <v>0</v>
          </cell>
          <cell r="AQ61">
            <v>0</v>
          </cell>
          <cell r="AR61">
            <v>0</v>
          </cell>
          <cell r="BR61">
            <v>0</v>
          </cell>
        </row>
        <row r="62">
          <cell r="Q62">
            <v>0</v>
          </cell>
          <cell r="S62">
            <v>0</v>
          </cell>
          <cell r="AP62">
            <v>0</v>
          </cell>
          <cell r="AQ62">
            <v>0</v>
          </cell>
          <cell r="AR62">
            <v>0</v>
          </cell>
          <cell r="BR62">
            <v>0</v>
          </cell>
        </row>
        <row r="63">
          <cell r="Q63">
            <v>0</v>
          </cell>
          <cell r="S63">
            <v>0</v>
          </cell>
          <cell r="AP63">
            <v>0</v>
          </cell>
          <cell r="AQ63">
            <v>0</v>
          </cell>
          <cell r="AR63">
            <v>0</v>
          </cell>
          <cell r="BR63">
            <v>0</v>
          </cell>
        </row>
        <row r="64">
          <cell r="Q64">
            <v>0</v>
          </cell>
          <cell r="S64">
            <v>0</v>
          </cell>
          <cell r="AP64">
            <v>0</v>
          </cell>
          <cell r="AQ64">
            <v>0</v>
          </cell>
          <cell r="AR64">
            <v>0</v>
          </cell>
          <cell r="BR64">
            <v>0</v>
          </cell>
        </row>
        <row r="65">
          <cell r="Q65">
            <v>0</v>
          </cell>
          <cell r="S65">
            <v>0</v>
          </cell>
          <cell r="AP65">
            <v>0</v>
          </cell>
          <cell r="AQ65">
            <v>0</v>
          </cell>
          <cell r="AR65">
            <v>0</v>
          </cell>
          <cell r="BR65">
            <v>0</v>
          </cell>
        </row>
        <row r="66">
          <cell r="Q66">
            <v>0</v>
          </cell>
          <cell r="S66">
            <v>0</v>
          </cell>
          <cell r="AP66">
            <v>0</v>
          </cell>
          <cell r="AQ66">
            <v>0</v>
          </cell>
          <cell r="AR66">
            <v>0</v>
          </cell>
          <cell r="BR66">
            <v>0</v>
          </cell>
        </row>
        <row r="67">
          <cell r="Q67">
            <v>0</v>
          </cell>
          <cell r="S67">
            <v>0</v>
          </cell>
          <cell r="AP67">
            <v>0</v>
          </cell>
          <cell r="AQ67">
            <v>0</v>
          </cell>
          <cell r="AR67">
            <v>0</v>
          </cell>
          <cell r="BR67">
            <v>0</v>
          </cell>
        </row>
        <row r="70">
          <cell r="Q70">
            <v>0</v>
          </cell>
          <cell r="S70">
            <v>0</v>
          </cell>
          <cell r="AP70">
            <v>0</v>
          </cell>
          <cell r="AQ70">
            <v>0</v>
          </cell>
          <cell r="AR70">
            <v>0</v>
          </cell>
          <cell r="BR70">
            <v>0</v>
          </cell>
        </row>
        <row r="71">
          <cell r="Q71">
            <v>0</v>
          </cell>
          <cell r="S71">
            <v>0</v>
          </cell>
          <cell r="AP71">
            <v>0</v>
          </cell>
          <cell r="AQ71">
            <v>0</v>
          </cell>
          <cell r="AR71">
            <v>0</v>
          </cell>
          <cell r="BR71">
            <v>0</v>
          </cell>
        </row>
        <row r="72">
          <cell r="Q72">
            <v>0</v>
          </cell>
          <cell r="S72">
            <v>0</v>
          </cell>
          <cell r="AP72">
            <v>0</v>
          </cell>
          <cell r="AQ72">
            <v>0</v>
          </cell>
          <cell r="AR72">
            <v>0</v>
          </cell>
          <cell r="BR72">
            <v>0</v>
          </cell>
        </row>
      </sheetData>
      <sheetData sheetId="35">
        <row r="12">
          <cell r="E12">
            <v>0</v>
          </cell>
          <cell r="AP12">
            <v>0</v>
          </cell>
          <cell r="AQ12">
            <v>0</v>
          </cell>
          <cell r="AR12">
            <v>0</v>
          </cell>
          <cell r="BR12">
            <v>0</v>
          </cell>
        </row>
        <row r="13">
          <cell r="E13">
            <v>0</v>
          </cell>
          <cell r="AP13">
            <v>0</v>
          </cell>
          <cell r="AQ13">
            <v>0</v>
          </cell>
          <cell r="AR13">
            <v>0</v>
          </cell>
          <cell r="BR13">
            <v>0</v>
          </cell>
        </row>
        <row r="14">
          <cell r="E14">
            <v>0</v>
          </cell>
          <cell r="AP14">
            <v>0</v>
          </cell>
          <cell r="AQ14">
            <v>0</v>
          </cell>
          <cell r="AR14">
            <v>0</v>
          </cell>
          <cell r="BR14">
            <v>0</v>
          </cell>
        </row>
        <row r="15">
          <cell r="E15">
            <v>0</v>
          </cell>
          <cell r="AP15">
            <v>0</v>
          </cell>
          <cell r="AQ15">
            <v>0</v>
          </cell>
          <cell r="AR15">
            <v>0</v>
          </cell>
          <cell r="BR15">
            <v>0</v>
          </cell>
        </row>
        <row r="16">
          <cell r="E16">
            <v>0</v>
          </cell>
          <cell r="AP16">
            <v>0</v>
          </cell>
          <cell r="AQ16">
            <v>0</v>
          </cell>
          <cell r="AR16">
            <v>0</v>
          </cell>
          <cell r="BR16">
            <v>0</v>
          </cell>
        </row>
        <row r="17">
          <cell r="E17">
            <v>0</v>
          </cell>
          <cell r="AP17">
            <v>0</v>
          </cell>
          <cell r="AQ17">
            <v>0</v>
          </cell>
          <cell r="AR17">
            <v>0</v>
          </cell>
          <cell r="BR17">
            <v>0</v>
          </cell>
        </row>
        <row r="18">
          <cell r="E18">
            <v>0</v>
          </cell>
          <cell r="AP18">
            <v>0</v>
          </cell>
          <cell r="AQ18">
            <v>0</v>
          </cell>
          <cell r="AR18">
            <v>0</v>
          </cell>
          <cell r="BR18">
            <v>0</v>
          </cell>
        </row>
        <row r="19">
          <cell r="E19">
            <v>0</v>
          </cell>
          <cell r="AP19">
            <v>0</v>
          </cell>
          <cell r="AQ19">
            <v>0</v>
          </cell>
          <cell r="AR19">
            <v>0</v>
          </cell>
          <cell r="BR19">
            <v>0</v>
          </cell>
        </row>
        <row r="20">
          <cell r="E20">
            <v>0</v>
          </cell>
          <cell r="AP20">
            <v>0</v>
          </cell>
          <cell r="AQ20">
            <v>0</v>
          </cell>
          <cell r="AR20">
            <v>0</v>
          </cell>
          <cell r="BR20">
            <v>0</v>
          </cell>
        </row>
        <row r="21">
          <cell r="E21">
            <v>0</v>
          </cell>
          <cell r="AP21">
            <v>0</v>
          </cell>
          <cell r="AQ21">
            <v>0</v>
          </cell>
          <cell r="AR21">
            <v>0</v>
          </cell>
          <cell r="BR21">
            <v>0</v>
          </cell>
        </row>
        <row r="22">
          <cell r="E22">
            <v>0</v>
          </cell>
          <cell r="AP22">
            <v>0</v>
          </cell>
          <cell r="AQ22">
            <v>0</v>
          </cell>
          <cell r="AR22">
            <v>0</v>
          </cell>
          <cell r="BR22">
            <v>0</v>
          </cell>
        </row>
        <row r="23">
          <cell r="E23">
            <v>0</v>
          </cell>
          <cell r="AP23">
            <v>0</v>
          </cell>
          <cell r="AQ23">
            <v>0</v>
          </cell>
          <cell r="AR23">
            <v>0</v>
          </cell>
          <cell r="BR23">
            <v>0</v>
          </cell>
        </row>
        <row r="24">
          <cell r="E24">
            <v>0</v>
          </cell>
          <cell r="AP24">
            <v>0</v>
          </cell>
          <cell r="AQ24">
            <v>0</v>
          </cell>
          <cell r="AR24">
            <v>0</v>
          </cell>
          <cell r="BR24">
            <v>0</v>
          </cell>
        </row>
        <row r="26">
          <cell r="Q26">
            <v>0</v>
          </cell>
          <cell r="S26">
            <v>0</v>
          </cell>
          <cell r="AP26">
            <v>0</v>
          </cell>
          <cell r="AQ26">
            <v>0</v>
          </cell>
          <cell r="AR26">
            <v>0</v>
          </cell>
          <cell r="BR26">
            <v>0</v>
          </cell>
        </row>
        <row r="27">
          <cell r="Q27">
            <v>0</v>
          </cell>
          <cell r="S27">
            <v>0</v>
          </cell>
          <cell r="AP27">
            <v>0</v>
          </cell>
          <cell r="AQ27">
            <v>0</v>
          </cell>
          <cell r="AR27">
            <v>0</v>
          </cell>
          <cell r="BR27">
            <v>0</v>
          </cell>
        </row>
        <row r="28">
          <cell r="Q28">
            <v>0</v>
          </cell>
          <cell r="S28">
            <v>0</v>
          </cell>
          <cell r="AP28">
            <v>0</v>
          </cell>
          <cell r="AQ28">
            <v>0</v>
          </cell>
          <cell r="AR28">
            <v>0</v>
          </cell>
          <cell r="BR28">
            <v>0</v>
          </cell>
        </row>
        <row r="29">
          <cell r="Q29">
            <v>0</v>
          </cell>
          <cell r="S29">
            <v>0</v>
          </cell>
          <cell r="AP29">
            <v>0</v>
          </cell>
          <cell r="AQ29">
            <v>0</v>
          </cell>
          <cell r="AR29">
            <v>0</v>
          </cell>
          <cell r="BR29">
            <v>0</v>
          </cell>
        </row>
        <row r="30">
          <cell r="Q30">
            <v>0</v>
          </cell>
          <cell r="S30">
            <v>0</v>
          </cell>
          <cell r="AP30">
            <v>0</v>
          </cell>
          <cell r="AQ30">
            <v>0</v>
          </cell>
          <cell r="AR30">
            <v>0</v>
          </cell>
          <cell r="BR30">
            <v>0</v>
          </cell>
        </row>
        <row r="33">
          <cell r="Q33">
            <v>0</v>
          </cell>
          <cell r="S33">
            <v>0</v>
          </cell>
          <cell r="AP33">
            <v>0</v>
          </cell>
          <cell r="AQ33">
            <v>0</v>
          </cell>
          <cell r="AR33">
            <v>0</v>
          </cell>
          <cell r="BR33">
            <v>0</v>
          </cell>
        </row>
        <row r="34">
          <cell r="Q34">
            <v>0</v>
          </cell>
          <cell r="S34">
            <v>0</v>
          </cell>
          <cell r="AP34">
            <v>0</v>
          </cell>
          <cell r="AQ34">
            <v>0</v>
          </cell>
          <cell r="AR34">
            <v>0</v>
          </cell>
          <cell r="BR34">
            <v>0</v>
          </cell>
        </row>
        <row r="35">
          <cell r="Q35">
            <v>0</v>
          </cell>
          <cell r="S35">
            <v>0</v>
          </cell>
          <cell r="AP35">
            <v>0</v>
          </cell>
          <cell r="AQ35">
            <v>0</v>
          </cell>
          <cell r="AR35">
            <v>0</v>
          </cell>
          <cell r="BR35">
            <v>0</v>
          </cell>
        </row>
        <row r="36">
          <cell r="Q36">
            <v>0</v>
          </cell>
          <cell r="S36">
            <v>0</v>
          </cell>
          <cell r="AP36">
            <v>0</v>
          </cell>
          <cell r="AQ36">
            <v>0</v>
          </cell>
          <cell r="AR36">
            <v>0</v>
          </cell>
          <cell r="BR36">
            <v>0</v>
          </cell>
        </row>
        <row r="37">
          <cell r="Q37">
            <v>0</v>
          </cell>
          <cell r="S37">
            <v>0</v>
          </cell>
          <cell r="AP37">
            <v>0</v>
          </cell>
          <cell r="AQ37">
            <v>0</v>
          </cell>
          <cell r="AR37">
            <v>0</v>
          </cell>
          <cell r="BR37">
            <v>0</v>
          </cell>
        </row>
        <row r="38">
          <cell r="Q38">
            <v>0</v>
          </cell>
          <cell r="S38">
            <v>0</v>
          </cell>
          <cell r="AP38">
            <v>0</v>
          </cell>
          <cell r="AQ38">
            <v>0</v>
          </cell>
          <cell r="AR38">
            <v>0</v>
          </cell>
          <cell r="BR38">
            <v>0</v>
          </cell>
        </row>
        <row r="39">
          <cell r="Q39">
            <v>0</v>
          </cell>
          <cell r="S39">
            <v>0</v>
          </cell>
          <cell r="AP39">
            <v>0</v>
          </cell>
          <cell r="AQ39">
            <v>0</v>
          </cell>
          <cell r="AR39">
            <v>0</v>
          </cell>
          <cell r="BR39">
            <v>0</v>
          </cell>
        </row>
        <row r="40">
          <cell r="Q40">
            <v>0</v>
          </cell>
          <cell r="S40">
            <v>0</v>
          </cell>
          <cell r="AP40">
            <v>0</v>
          </cell>
          <cell r="AQ40">
            <v>0</v>
          </cell>
          <cell r="AR40">
            <v>0</v>
          </cell>
          <cell r="BR40">
            <v>0</v>
          </cell>
        </row>
        <row r="41">
          <cell r="Q41">
            <v>0</v>
          </cell>
          <cell r="S41">
            <v>0</v>
          </cell>
          <cell r="AP41">
            <v>0</v>
          </cell>
          <cell r="AQ41">
            <v>0</v>
          </cell>
          <cell r="AR41">
            <v>0</v>
          </cell>
          <cell r="BR41">
            <v>0</v>
          </cell>
        </row>
        <row r="42">
          <cell r="Q42">
            <v>0</v>
          </cell>
          <cell r="S42">
            <v>0</v>
          </cell>
          <cell r="AP42">
            <v>0</v>
          </cell>
          <cell r="AQ42">
            <v>0</v>
          </cell>
          <cell r="AR42">
            <v>0</v>
          </cell>
          <cell r="BR42">
            <v>0</v>
          </cell>
        </row>
        <row r="46">
          <cell r="Q46">
            <v>0</v>
          </cell>
          <cell r="S46">
            <v>0</v>
          </cell>
          <cell r="AP46">
            <v>0</v>
          </cell>
          <cell r="AQ46">
            <v>0</v>
          </cell>
          <cell r="AR46">
            <v>0</v>
          </cell>
          <cell r="BR46">
            <v>0</v>
          </cell>
        </row>
        <row r="47">
          <cell r="Q47">
            <v>0</v>
          </cell>
          <cell r="S47">
            <v>0</v>
          </cell>
          <cell r="AP47">
            <v>0</v>
          </cell>
          <cell r="AQ47">
            <v>0</v>
          </cell>
          <cell r="AR47">
            <v>0</v>
          </cell>
          <cell r="BR47">
            <v>0</v>
          </cell>
        </row>
        <row r="48">
          <cell r="Q48">
            <v>0</v>
          </cell>
          <cell r="S48">
            <v>0</v>
          </cell>
          <cell r="AP48">
            <v>0</v>
          </cell>
          <cell r="AQ48">
            <v>0</v>
          </cell>
          <cell r="AR48">
            <v>0</v>
          </cell>
          <cell r="BR48">
            <v>0</v>
          </cell>
        </row>
        <row r="49">
          <cell r="Q49">
            <v>0</v>
          </cell>
          <cell r="S49">
            <v>0</v>
          </cell>
          <cell r="AQ49">
            <v>0</v>
          </cell>
          <cell r="AR49">
            <v>0</v>
          </cell>
          <cell r="BR49">
            <v>0</v>
          </cell>
        </row>
        <row r="50">
          <cell r="Q50">
            <v>0</v>
          </cell>
          <cell r="S50">
            <v>0</v>
          </cell>
          <cell r="AP50">
            <v>0</v>
          </cell>
          <cell r="AR50">
            <v>0</v>
          </cell>
          <cell r="BR50">
            <v>0</v>
          </cell>
        </row>
        <row r="51">
          <cell r="Q51">
            <v>0</v>
          </cell>
          <cell r="S51">
            <v>0</v>
          </cell>
          <cell r="AP51">
            <v>0</v>
          </cell>
          <cell r="AQ51">
            <v>0</v>
          </cell>
          <cell r="BR51">
            <v>0</v>
          </cell>
        </row>
        <row r="54">
          <cell r="Q54">
            <v>0</v>
          </cell>
          <cell r="S54">
            <v>0</v>
          </cell>
          <cell r="AP54">
            <v>0</v>
          </cell>
          <cell r="AQ54">
            <v>0</v>
          </cell>
          <cell r="AR54">
            <v>0</v>
          </cell>
          <cell r="BR54">
            <v>0</v>
          </cell>
        </row>
        <row r="55">
          <cell r="Q55">
            <v>0</v>
          </cell>
          <cell r="S55">
            <v>0</v>
          </cell>
          <cell r="AP55">
            <v>0</v>
          </cell>
          <cell r="AQ55">
            <v>0</v>
          </cell>
          <cell r="AR55">
            <v>0</v>
          </cell>
          <cell r="BR55">
            <v>0</v>
          </cell>
        </row>
        <row r="56">
          <cell r="Q56">
            <v>0</v>
          </cell>
          <cell r="S56">
            <v>0</v>
          </cell>
          <cell r="AP56">
            <v>0</v>
          </cell>
          <cell r="AQ56">
            <v>0</v>
          </cell>
          <cell r="AR56">
            <v>0</v>
          </cell>
          <cell r="BR56">
            <v>0</v>
          </cell>
        </row>
        <row r="57">
          <cell r="Q57">
            <v>0</v>
          </cell>
          <cell r="S57">
            <v>0</v>
          </cell>
          <cell r="AP57">
            <v>0</v>
          </cell>
          <cell r="AQ57">
            <v>0</v>
          </cell>
          <cell r="AR57">
            <v>0</v>
          </cell>
          <cell r="BR57">
            <v>0</v>
          </cell>
        </row>
        <row r="58">
          <cell r="Q58">
            <v>0</v>
          </cell>
          <cell r="S58">
            <v>0</v>
          </cell>
          <cell r="AP58">
            <v>0</v>
          </cell>
          <cell r="AQ58">
            <v>0</v>
          </cell>
          <cell r="AR58">
            <v>0</v>
          </cell>
          <cell r="BR58">
            <v>0</v>
          </cell>
        </row>
        <row r="59">
          <cell r="Q59">
            <v>0</v>
          </cell>
          <cell r="S59">
            <v>0</v>
          </cell>
          <cell r="AP59">
            <v>0</v>
          </cell>
          <cell r="AQ59">
            <v>0</v>
          </cell>
          <cell r="AR59">
            <v>0</v>
          </cell>
          <cell r="BR59">
            <v>0</v>
          </cell>
        </row>
        <row r="60">
          <cell r="Q60">
            <v>0</v>
          </cell>
          <cell r="S60">
            <v>0</v>
          </cell>
          <cell r="AP60">
            <v>0</v>
          </cell>
          <cell r="AQ60">
            <v>0</v>
          </cell>
          <cell r="AR60">
            <v>0</v>
          </cell>
          <cell r="BR60">
            <v>0</v>
          </cell>
        </row>
        <row r="61">
          <cell r="Q61">
            <v>0</v>
          </cell>
          <cell r="S61">
            <v>0</v>
          </cell>
          <cell r="AP61">
            <v>0</v>
          </cell>
          <cell r="AQ61">
            <v>0</v>
          </cell>
          <cell r="AR61">
            <v>0</v>
          </cell>
          <cell r="BR61">
            <v>0</v>
          </cell>
        </row>
        <row r="62">
          <cell r="Q62">
            <v>0</v>
          </cell>
          <cell r="S62">
            <v>0</v>
          </cell>
          <cell r="AP62">
            <v>0</v>
          </cell>
          <cell r="AQ62">
            <v>0</v>
          </cell>
          <cell r="AR62">
            <v>0</v>
          </cell>
          <cell r="BR62">
            <v>0</v>
          </cell>
        </row>
        <row r="63">
          <cell r="Q63">
            <v>0</v>
          </cell>
          <cell r="S63">
            <v>0</v>
          </cell>
          <cell r="AP63">
            <v>0</v>
          </cell>
          <cell r="AQ63">
            <v>0</v>
          </cell>
          <cell r="AR63">
            <v>0</v>
          </cell>
          <cell r="BR63">
            <v>0</v>
          </cell>
        </row>
        <row r="64">
          <cell r="Q64">
            <v>0</v>
          </cell>
          <cell r="S64">
            <v>0</v>
          </cell>
          <cell r="AP64">
            <v>0</v>
          </cell>
          <cell r="AQ64">
            <v>0</v>
          </cell>
          <cell r="AR64">
            <v>0</v>
          </cell>
          <cell r="BR64">
            <v>0</v>
          </cell>
        </row>
        <row r="65">
          <cell r="Q65">
            <v>0</v>
          </cell>
          <cell r="S65">
            <v>0</v>
          </cell>
          <cell r="AP65">
            <v>0</v>
          </cell>
          <cell r="AQ65">
            <v>0</v>
          </cell>
          <cell r="AR65">
            <v>0</v>
          </cell>
          <cell r="BR65">
            <v>0</v>
          </cell>
        </row>
        <row r="66">
          <cell r="Q66">
            <v>0</v>
          </cell>
          <cell r="S66">
            <v>0</v>
          </cell>
          <cell r="AP66">
            <v>0</v>
          </cell>
          <cell r="AQ66">
            <v>0</v>
          </cell>
          <cell r="AR66">
            <v>0</v>
          </cell>
          <cell r="BR66">
            <v>0</v>
          </cell>
        </row>
        <row r="67">
          <cell r="Q67">
            <v>0</v>
          </cell>
          <cell r="S67">
            <v>0</v>
          </cell>
          <cell r="AP67">
            <v>0</v>
          </cell>
          <cell r="AQ67">
            <v>0</v>
          </cell>
          <cell r="AR67">
            <v>0</v>
          </cell>
          <cell r="BR67">
            <v>0</v>
          </cell>
        </row>
        <row r="70">
          <cell r="Q70">
            <v>0</v>
          </cell>
          <cell r="S70">
            <v>0</v>
          </cell>
          <cell r="AP70">
            <v>0</v>
          </cell>
          <cell r="AQ70">
            <v>0</v>
          </cell>
          <cell r="AR70">
            <v>0</v>
          </cell>
          <cell r="BR70">
            <v>0</v>
          </cell>
        </row>
        <row r="71">
          <cell r="Q71">
            <v>0</v>
          </cell>
          <cell r="S71">
            <v>0</v>
          </cell>
          <cell r="AP71">
            <v>0</v>
          </cell>
          <cell r="AQ71">
            <v>0</v>
          </cell>
          <cell r="AR71">
            <v>0</v>
          </cell>
          <cell r="BR71">
            <v>0</v>
          </cell>
        </row>
        <row r="72">
          <cell r="Q72">
            <v>0</v>
          </cell>
          <cell r="S72">
            <v>0</v>
          </cell>
          <cell r="AP72">
            <v>0</v>
          </cell>
          <cell r="AQ72">
            <v>0</v>
          </cell>
          <cell r="AR72">
            <v>0</v>
          </cell>
          <cell r="BR72">
            <v>0</v>
          </cell>
        </row>
      </sheetData>
      <sheetData sheetId="36">
        <row r="12">
          <cell r="E12">
            <v>0</v>
          </cell>
          <cell r="AP12">
            <v>0</v>
          </cell>
          <cell r="AQ12">
            <v>0</v>
          </cell>
          <cell r="AR12">
            <v>0</v>
          </cell>
          <cell r="BR12">
            <v>0</v>
          </cell>
        </row>
        <row r="13">
          <cell r="E13">
            <v>0</v>
          </cell>
          <cell r="AP13">
            <v>0</v>
          </cell>
          <cell r="AQ13">
            <v>0</v>
          </cell>
          <cell r="AR13">
            <v>0</v>
          </cell>
          <cell r="BR13">
            <v>0</v>
          </cell>
        </row>
        <row r="14">
          <cell r="E14">
            <v>0</v>
          </cell>
          <cell r="AP14">
            <v>0</v>
          </cell>
          <cell r="AQ14">
            <v>0</v>
          </cell>
          <cell r="AR14">
            <v>0</v>
          </cell>
          <cell r="BR14">
            <v>0</v>
          </cell>
        </row>
        <row r="15">
          <cell r="E15">
            <v>0</v>
          </cell>
          <cell r="AP15">
            <v>0</v>
          </cell>
          <cell r="AQ15">
            <v>0</v>
          </cell>
          <cell r="AR15">
            <v>0</v>
          </cell>
          <cell r="BR15">
            <v>0</v>
          </cell>
        </row>
        <row r="16">
          <cell r="E16">
            <v>0</v>
          </cell>
          <cell r="AP16">
            <v>0</v>
          </cell>
          <cell r="AQ16">
            <v>0</v>
          </cell>
          <cell r="AR16">
            <v>0</v>
          </cell>
          <cell r="BR16">
            <v>0</v>
          </cell>
        </row>
        <row r="17">
          <cell r="E17">
            <v>0</v>
          </cell>
          <cell r="AP17">
            <v>0</v>
          </cell>
          <cell r="AQ17">
            <v>0</v>
          </cell>
          <cell r="AR17">
            <v>0</v>
          </cell>
          <cell r="BR17">
            <v>0</v>
          </cell>
        </row>
        <row r="18">
          <cell r="E18">
            <v>0</v>
          </cell>
          <cell r="AP18">
            <v>0</v>
          </cell>
          <cell r="AQ18">
            <v>0</v>
          </cell>
          <cell r="AR18">
            <v>0</v>
          </cell>
          <cell r="BR18">
            <v>0</v>
          </cell>
        </row>
        <row r="19">
          <cell r="E19">
            <v>0</v>
          </cell>
          <cell r="AP19">
            <v>0</v>
          </cell>
          <cell r="AQ19">
            <v>0</v>
          </cell>
          <cell r="AR19">
            <v>0</v>
          </cell>
          <cell r="BR19">
            <v>0</v>
          </cell>
        </row>
        <row r="20">
          <cell r="E20">
            <v>0</v>
          </cell>
          <cell r="AP20">
            <v>0</v>
          </cell>
          <cell r="AQ20">
            <v>0</v>
          </cell>
          <cell r="AR20">
            <v>0</v>
          </cell>
          <cell r="BR20">
            <v>0</v>
          </cell>
        </row>
        <row r="21">
          <cell r="E21">
            <v>0</v>
          </cell>
          <cell r="AP21">
            <v>0</v>
          </cell>
          <cell r="AQ21">
            <v>0</v>
          </cell>
          <cell r="AR21">
            <v>0</v>
          </cell>
          <cell r="BR21">
            <v>0</v>
          </cell>
        </row>
        <row r="22">
          <cell r="E22">
            <v>0</v>
          </cell>
          <cell r="AP22">
            <v>0</v>
          </cell>
          <cell r="AQ22">
            <v>0</v>
          </cell>
          <cell r="AR22">
            <v>0</v>
          </cell>
          <cell r="BR22">
            <v>0</v>
          </cell>
        </row>
        <row r="23">
          <cell r="E23">
            <v>0</v>
          </cell>
          <cell r="AP23">
            <v>0</v>
          </cell>
          <cell r="AQ23">
            <v>0</v>
          </cell>
          <cell r="AR23">
            <v>0</v>
          </cell>
          <cell r="BR23">
            <v>0</v>
          </cell>
        </row>
        <row r="24">
          <cell r="E24">
            <v>0</v>
          </cell>
          <cell r="AP24">
            <v>0</v>
          </cell>
          <cell r="AQ24">
            <v>0</v>
          </cell>
          <cell r="AR24">
            <v>0</v>
          </cell>
          <cell r="BR24">
            <v>0</v>
          </cell>
        </row>
        <row r="26">
          <cell r="Q26">
            <v>0</v>
          </cell>
          <cell r="S26">
            <v>0</v>
          </cell>
          <cell r="AP26">
            <v>0</v>
          </cell>
          <cell r="AQ26">
            <v>0</v>
          </cell>
          <cell r="AR26">
            <v>0</v>
          </cell>
          <cell r="BR26">
            <v>0</v>
          </cell>
        </row>
        <row r="27">
          <cell r="Q27">
            <v>0</v>
          </cell>
          <cell r="S27">
            <v>0</v>
          </cell>
          <cell r="AP27">
            <v>0</v>
          </cell>
          <cell r="AQ27">
            <v>0</v>
          </cell>
          <cell r="AR27">
            <v>0</v>
          </cell>
          <cell r="BR27">
            <v>0</v>
          </cell>
        </row>
        <row r="28">
          <cell r="Q28">
            <v>0</v>
          </cell>
          <cell r="S28">
            <v>0</v>
          </cell>
          <cell r="AP28">
            <v>0</v>
          </cell>
          <cell r="AQ28">
            <v>0</v>
          </cell>
          <cell r="AR28">
            <v>0</v>
          </cell>
          <cell r="BR28">
            <v>0</v>
          </cell>
        </row>
        <row r="29">
          <cell r="Q29">
            <v>0</v>
          </cell>
          <cell r="S29">
            <v>0</v>
          </cell>
          <cell r="AP29">
            <v>0</v>
          </cell>
          <cell r="AQ29">
            <v>0</v>
          </cell>
          <cell r="AR29">
            <v>0</v>
          </cell>
          <cell r="BR29">
            <v>0</v>
          </cell>
        </row>
        <row r="30">
          <cell r="Q30">
            <v>0</v>
          </cell>
          <cell r="S30">
            <v>0</v>
          </cell>
          <cell r="AP30">
            <v>0</v>
          </cell>
          <cell r="AQ30">
            <v>0</v>
          </cell>
          <cell r="AR30">
            <v>0</v>
          </cell>
          <cell r="BR30">
            <v>0</v>
          </cell>
        </row>
        <row r="33">
          <cell r="Q33">
            <v>0</v>
          </cell>
          <cell r="S33">
            <v>0</v>
          </cell>
          <cell r="AP33">
            <v>0</v>
          </cell>
          <cell r="AQ33">
            <v>0</v>
          </cell>
          <cell r="AR33">
            <v>0</v>
          </cell>
          <cell r="BR33">
            <v>0</v>
          </cell>
        </row>
        <row r="34">
          <cell r="Q34">
            <v>0</v>
          </cell>
          <cell r="S34">
            <v>0</v>
          </cell>
          <cell r="AP34">
            <v>0</v>
          </cell>
          <cell r="AQ34">
            <v>0</v>
          </cell>
          <cell r="AR34">
            <v>0</v>
          </cell>
          <cell r="BR34">
            <v>0</v>
          </cell>
        </row>
        <row r="35">
          <cell r="Q35">
            <v>0</v>
          </cell>
          <cell r="S35">
            <v>0</v>
          </cell>
          <cell r="AP35">
            <v>0</v>
          </cell>
          <cell r="AQ35">
            <v>0</v>
          </cell>
          <cell r="AR35">
            <v>0</v>
          </cell>
          <cell r="BR35">
            <v>0</v>
          </cell>
        </row>
        <row r="36">
          <cell r="Q36">
            <v>0</v>
          </cell>
          <cell r="S36">
            <v>0</v>
          </cell>
          <cell r="AP36">
            <v>0</v>
          </cell>
          <cell r="AQ36">
            <v>0</v>
          </cell>
          <cell r="AR36">
            <v>0</v>
          </cell>
          <cell r="BR36">
            <v>0</v>
          </cell>
        </row>
        <row r="37">
          <cell r="Q37">
            <v>0</v>
          </cell>
          <cell r="S37">
            <v>0</v>
          </cell>
          <cell r="AP37">
            <v>0</v>
          </cell>
          <cell r="AQ37">
            <v>0</v>
          </cell>
          <cell r="AR37">
            <v>0</v>
          </cell>
          <cell r="BR37">
            <v>0</v>
          </cell>
        </row>
        <row r="38">
          <cell r="Q38">
            <v>0</v>
          </cell>
          <cell r="S38">
            <v>0</v>
          </cell>
          <cell r="AP38">
            <v>0</v>
          </cell>
          <cell r="AQ38">
            <v>0</v>
          </cell>
          <cell r="AR38">
            <v>0</v>
          </cell>
          <cell r="BR38">
            <v>0</v>
          </cell>
        </row>
        <row r="39">
          <cell r="Q39">
            <v>0</v>
          </cell>
          <cell r="S39">
            <v>0</v>
          </cell>
          <cell r="AP39">
            <v>0</v>
          </cell>
          <cell r="AQ39">
            <v>0</v>
          </cell>
          <cell r="AR39">
            <v>0</v>
          </cell>
          <cell r="BR39">
            <v>0</v>
          </cell>
        </row>
        <row r="40">
          <cell r="Q40">
            <v>0</v>
          </cell>
          <cell r="S40">
            <v>0</v>
          </cell>
          <cell r="AP40">
            <v>0</v>
          </cell>
          <cell r="AQ40">
            <v>0</v>
          </cell>
          <cell r="AR40">
            <v>0</v>
          </cell>
          <cell r="BR40">
            <v>0</v>
          </cell>
        </row>
        <row r="41">
          <cell r="Q41">
            <v>0</v>
          </cell>
          <cell r="S41">
            <v>0</v>
          </cell>
          <cell r="AP41">
            <v>0</v>
          </cell>
          <cell r="AQ41">
            <v>0</v>
          </cell>
          <cell r="AR41">
            <v>0</v>
          </cell>
          <cell r="BR41">
            <v>0</v>
          </cell>
        </row>
        <row r="42">
          <cell r="Q42">
            <v>0</v>
          </cell>
          <cell r="S42">
            <v>0</v>
          </cell>
          <cell r="AP42">
            <v>0</v>
          </cell>
          <cell r="AQ42">
            <v>0</v>
          </cell>
          <cell r="AR42">
            <v>0</v>
          </cell>
          <cell r="BR42">
            <v>0</v>
          </cell>
        </row>
        <row r="46">
          <cell r="Q46">
            <v>0</v>
          </cell>
          <cell r="S46">
            <v>0</v>
          </cell>
          <cell r="AP46">
            <v>0</v>
          </cell>
          <cell r="AQ46">
            <v>0</v>
          </cell>
          <cell r="AR46">
            <v>0</v>
          </cell>
          <cell r="BR46">
            <v>0</v>
          </cell>
        </row>
        <row r="47">
          <cell r="Q47">
            <v>0</v>
          </cell>
          <cell r="S47">
            <v>0</v>
          </cell>
          <cell r="AP47">
            <v>0</v>
          </cell>
          <cell r="AQ47">
            <v>0</v>
          </cell>
          <cell r="AR47">
            <v>0</v>
          </cell>
          <cell r="BR47">
            <v>0</v>
          </cell>
        </row>
        <row r="48">
          <cell r="Q48">
            <v>0</v>
          </cell>
          <cell r="S48">
            <v>0</v>
          </cell>
          <cell r="AP48">
            <v>0</v>
          </cell>
          <cell r="AQ48">
            <v>0</v>
          </cell>
          <cell r="AR48">
            <v>0</v>
          </cell>
          <cell r="BR48">
            <v>0</v>
          </cell>
        </row>
        <row r="49">
          <cell r="Q49">
            <v>0</v>
          </cell>
          <cell r="S49">
            <v>0</v>
          </cell>
          <cell r="AQ49">
            <v>0</v>
          </cell>
          <cell r="AR49">
            <v>0</v>
          </cell>
          <cell r="BR49">
            <v>0</v>
          </cell>
        </row>
        <row r="50">
          <cell r="Q50">
            <v>0</v>
          </cell>
          <cell r="S50">
            <v>0</v>
          </cell>
          <cell r="AP50">
            <v>0</v>
          </cell>
          <cell r="AR50">
            <v>0</v>
          </cell>
          <cell r="BR50">
            <v>0</v>
          </cell>
        </row>
        <row r="51">
          <cell r="Q51">
            <v>0</v>
          </cell>
          <cell r="S51">
            <v>0</v>
          </cell>
          <cell r="AP51">
            <v>0</v>
          </cell>
          <cell r="AQ51">
            <v>0</v>
          </cell>
          <cell r="BR51">
            <v>0</v>
          </cell>
        </row>
        <row r="54">
          <cell r="Q54">
            <v>0</v>
          </cell>
          <cell r="S54">
            <v>0</v>
          </cell>
          <cell r="AP54">
            <v>0</v>
          </cell>
          <cell r="AQ54">
            <v>0</v>
          </cell>
          <cell r="AR54">
            <v>0</v>
          </cell>
          <cell r="BR54">
            <v>0</v>
          </cell>
        </row>
        <row r="55">
          <cell r="Q55">
            <v>0</v>
          </cell>
          <cell r="S55">
            <v>0</v>
          </cell>
          <cell r="AP55">
            <v>0</v>
          </cell>
          <cell r="AQ55">
            <v>0</v>
          </cell>
          <cell r="AR55">
            <v>0</v>
          </cell>
          <cell r="BR55">
            <v>0</v>
          </cell>
        </row>
        <row r="56">
          <cell r="Q56">
            <v>0</v>
          </cell>
          <cell r="S56">
            <v>0</v>
          </cell>
          <cell r="AP56">
            <v>0</v>
          </cell>
          <cell r="AQ56">
            <v>0</v>
          </cell>
          <cell r="AR56">
            <v>0</v>
          </cell>
          <cell r="BR56">
            <v>0</v>
          </cell>
        </row>
        <row r="57">
          <cell r="Q57">
            <v>0</v>
          </cell>
          <cell r="S57">
            <v>0</v>
          </cell>
          <cell r="AP57">
            <v>0</v>
          </cell>
          <cell r="AQ57">
            <v>0</v>
          </cell>
          <cell r="AR57">
            <v>0</v>
          </cell>
          <cell r="BR57">
            <v>0</v>
          </cell>
        </row>
        <row r="58">
          <cell r="Q58">
            <v>0</v>
          </cell>
          <cell r="S58">
            <v>0</v>
          </cell>
          <cell r="AP58">
            <v>0</v>
          </cell>
          <cell r="AQ58">
            <v>0</v>
          </cell>
          <cell r="AR58">
            <v>0</v>
          </cell>
          <cell r="BR58">
            <v>0</v>
          </cell>
        </row>
        <row r="59">
          <cell r="Q59">
            <v>0</v>
          </cell>
          <cell r="S59">
            <v>0</v>
          </cell>
          <cell r="AP59">
            <v>0</v>
          </cell>
          <cell r="AQ59">
            <v>0</v>
          </cell>
          <cell r="AR59">
            <v>0</v>
          </cell>
          <cell r="BR59">
            <v>0</v>
          </cell>
        </row>
        <row r="60">
          <cell r="Q60">
            <v>0</v>
          </cell>
          <cell r="S60">
            <v>0</v>
          </cell>
          <cell r="AP60">
            <v>0</v>
          </cell>
          <cell r="AQ60">
            <v>0</v>
          </cell>
          <cell r="AR60">
            <v>0</v>
          </cell>
          <cell r="BR60">
            <v>0</v>
          </cell>
        </row>
        <row r="61">
          <cell r="Q61">
            <v>0</v>
          </cell>
          <cell r="S61">
            <v>0</v>
          </cell>
          <cell r="AP61">
            <v>0</v>
          </cell>
          <cell r="AQ61">
            <v>0</v>
          </cell>
          <cell r="AR61">
            <v>0</v>
          </cell>
          <cell r="BR61">
            <v>0</v>
          </cell>
        </row>
        <row r="62">
          <cell r="Q62">
            <v>0</v>
          </cell>
          <cell r="S62">
            <v>0</v>
          </cell>
          <cell r="AP62">
            <v>0</v>
          </cell>
          <cell r="AQ62">
            <v>0</v>
          </cell>
          <cell r="AR62">
            <v>0</v>
          </cell>
          <cell r="BR62">
            <v>0</v>
          </cell>
        </row>
        <row r="63">
          <cell r="Q63">
            <v>0</v>
          </cell>
          <cell r="S63">
            <v>0</v>
          </cell>
          <cell r="AP63">
            <v>0</v>
          </cell>
          <cell r="AQ63">
            <v>0</v>
          </cell>
          <cell r="AR63">
            <v>0</v>
          </cell>
          <cell r="BR63">
            <v>0</v>
          </cell>
        </row>
        <row r="64">
          <cell r="Q64">
            <v>0</v>
          </cell>
          <cell r="S64">
            <v>0</v>
          </cell>
          <cell r="AP64">
            <v>0</v>
          </cell>
          <cell r="AQ64">
            <v>0</v>
          </cell>
          <cell r="AR64">
            <v>0</v>
          </cell>
          <cell r="BR64">
            <v>0</v>
          </cell>
        </row>
        <row r="65">
          <cell r="Q65">
            <v>0</v>
          </cell>
          <cell r="S65">
            <v>0</v>
          </cell>
          <cell r="AP65">
            <v>0</v>
          </cell>
          <cell r="AQ65">
            <v>0</v>
          </cell>
          <cell r="AR65">
            <v>0</v>
          </cell>
          <cell r="BR65">
            <v>0</v>
          </cell>
        </row>
        <row r="66">
          <cell r="Q66">
            <v>0</v>
          </cell>
          <cell r="S66">
            <v>0</v>
          </cell>
          <cell r="AP66">
            <v>0</v>
          </cell>
          <cell r="AQ66">
            <v>0</v>
          </cell>
          <cell r="AR66">
            <v>0</v>
          </cell>
          <cell r="BR66">
            <v>0</v>
          </cell>
        </row>
        <row r="67">
          <cell r="Q67">
            <v>0</v>
          </cell>
          <cell r="S67">
            <v>0</v>
          </cell>
          <cell r="AP67">
            <v>0</v>
          </cell>
          <cell r="AQ67">
            <v>0</v>
          </cell>
          <cell r="AR67">
            <v>0</v>
          </cell>
          <cell r="BR67">
            <v>0</v>
          </cell>
        </row>
        <row r="70">
          <cell r="Q70">
            <v>0</v>
          </cell>
          <cell r="S70">
            <v>0</v>
          </cell>
          <cell r="AP70">
            <v>0</v>
          </cell>
          <cell r="AQ70">
            <v>0</v>
          </cell>
          <cell r="AR70">
            <v>0</v>
          </cell>
          <cell r="BR70">
            <v>0</v>
          </cell>
        </row>
        <row r="71">
          <cell r="Q71">
            <v>0</v>
          </cell>
          <cell r="S71">
            <v>0</v>
          </cell>
          <cell r="AP71">
            <v>0</v>
          </cell>
          <cell r="AQ71">
            <v>0</v>
          </cell>
          <cell r="AR71">
            <v>0</v>
          </cell>
          <cell r="BR71">
            <v>0</v>
          </cell>
        </row>
        <row r="72">
          <cell r="Q72">
            <v>0</v>
          </cell>
          <cell r="S72">
            <v>0</v>
          </cell>
          <cell r="AP72">
            <v>0</v>
          </cell>
          <cell r="AQ72">
            <v>0</v>
          </cell>
          <cell r="AR72">
            <v>0</v>
          </cell>
          <cell r="BR72">
            <v>0</v>
          </cell>
        </row>
      </sheetData>
      <sheetData sheetId="37">
        <row r="12">
          <cell r="E12">
            <v>0</v>
          </cell>
          <cell r="AP12">
            <v>0</v>
          </cell>
          <cell r="AQ12">
            <v>0</v>
          </cell>
          <cell r="AR12">
            <v>0</v>
          </cell>
          <cell r="BR12">
            <v>0</v>
          </cell>
        </row>
        <row r="13">
          <cell r="E13">
            <v>0</v>
          </cell>
          <cell r="AP13">
            <v>0</v>
          </cell>
          <cell r="AQ13">
            <v>0</v>
          </cell>
          <cell r="AR13">
            <v>0</v>
          </cell>
          <cell r="BR13">
            <v>0</v>
          </cell>
        </row>
        <row r="14">
          <cell r="E14">
            <v>0</v>
          </cell>
          <cell r="AP14">
            <v>0</v>
          </cell>
          <cell r="AQ14">
            <v>0</v>
          </cell>
          <cell r="AR14">
            <v>0</v>
          </cell>
          <cell r="BR14">
            <v>0</v>
          </cell>
        </row>
        <row r="15">
          <cell r="E15">
            <v>0</v>
          </cell>
          <cell r="AP15">
            <v>0</v>
          </cell>
          <cell r="AQ15">
            <v>0</v>
          </cell>
          <cell r="AR15">
            <v>0</v>
          </cell>
          <cell r="BR15">
            <v>0</v>
          </cell>
        </row>
        <row r="16">
          <cell r="E16">
            <v>0</v>
          </cell>
          <cell r="AP16">
            <v>0</v>
          </cell>
          <cell r="AQ16">
            <v>0</v>
          </cell>
          <cell r="AR16">
            <v>0</v>
          </cell>
          <cell r="BR16">
            <v>0</v>
          </cell>
        </row>
        <row r="17">
          <cell r="E17">
            <v>0</v>
          </cell>
          <cell r="AP17">
            <v>0</v>
          </cell>
          <cell r="AQ17">
            <v>0</v>
          </cell>
          <cell r="AR17">
            <v>0</v>
          </cell>
          <cell r="BR17">
            <v>0</v>
          </cell>
        </row>
        <row r="18">
          <cell r="E18">
            <v>0</v>
          </cell>
          <cell r="AP18">
            <v>0</v>
          </cell>
          <cell r="AQ18">
            <v>0</v>
          </cell>
          <cell r="AR18">
            <v>0</v>
          </cell>
          <cell r="BR18">
            <v>0</v>
          </cell>
        </row>
        <row r="19">
          <cell r="E19">
            <v>0</v>
          </cell>
          <cell r="AP19">
            <v>0</v>
          </cell>
          <cell r="AQ19">
            <v>0</v>
          </cell>
          <cell r="AR19">
            <v>0</v>
          </cell>
          <cell r="BR19">
            <v>0</v>
          </cell>
        </row>
        <row r="20">
          <cell r="E20">
            <v>0</v>
          </cell>
          <cell r="AP20">
            <v>0</v>
          </cell>
          <cell r="AQ20">
            <v>0</v>
          </cell>
          <cell r="AR20">
            <v>0</v>
          </cell>
          <cell r="BR20">
            <v>0</v>
          </cell>
        </row>
        <row r="21">
          <cell r="E21">
            <v>0</v>
          </cell>
          <cell r="AP21">
            <v>0</v>
          </cell>
          <cell r="AQ21">
            <v>0</v>
          </cell>
          <cell r="AR21">
            <v>0</v>
          </cell>
          <cell r="BR21">
            <v>0</v>
          </cell>
        </row>
        <row r="22">
          <cell r="E22">
            <v>0</v>
          </cell>
          <cell r="AP22">
            <v>0</v>
          </cell>
          <cell r="AQ22">
            <v>0</v>
          </cell>
          <cell r="AR22">
            <v>0</v>
          </cell>
          <cell r="BR22">
            <v>0</v>
          </cell>
        </row>
        <row r="23">
          <cell r="E23">
            <v>0</v>
          </cell>
          <cell r="AP23">
            <v>0</v>
          </cell>
          <cell r="AQ23">
            <v>0</v>
          </cell>
          <cell r="AR23">
            <v>0</v>
          </cell>
          <cell r="BR23">
            <v>0</v>
          </cell>
        </row>
        <row r="24">
          <cell r="E24">
            <v>0</v>
          </cell>
          <cell r="AP24">
            <v>0</v>
          </cell>
          <cell r="AQ24">
            <v>0</v>
          </cell>
          <cell r="AR24">
            <v>0</v>
          </cell>
          <cell r="BR24">
            <v>0</v>
          </cell>
        </row>
        <row r="26">
          <cell r="Q26">
            <v>0</v>
          </cell>
          <cell r="S26">
            <v>0</v>
          </cell>
          <cell r="AP26">
            <v>0</v>
          </cell>
          <cell r="AQ26">
            <v>0</v>
          </cell>
          <cell r="AR26">
            <v>0</v>
          </cell>
          <cell r="BR26">
            <v>0</v>
          </cell>
        </row>
        <row r="27">
          <cell r="Q27">
            <v>0</v>
          </cell>
          <cell r="S27">
            <v>0</v>
          </cell>
          <cell r="AP27">
            <v>0</v>
          </cell>
          <cell r="AQ27">
            <v>0</v>
          </cell>
          <cell r="AR27">
            <v>0</v>
          </cell>
          <cell r="BR27">
            <v>0</v>
          </cell>
        </row>
        <row r="28">
          <cell r="Q28">
            <v>0</v>
          </cell>
          <cell r="S28">
            <v>0</v>
          </cell>
          <cell r="AP28">
            <v>0</v>
          </cell>
          <cell r="AQ28">
            <v>0</v>
          </cell>
          <cell r="AR28">
            <v>0</v>
          </cell>
          <cell r="BR28">
            <v>0</v>
          </cell>
        </row>
        <row r="29">
          <cell r="Q29">
            <v>0</v>
          </cell>
          <cell r="S29">
            <v>0</v>
          </cell>
          <cell r="AP29">
            <v>0</v>
          </cell>
          <cell r="AQ29">
            <v>0</v>
          </cell>
          <cell r="AR29">
            <v>0</v>
          </cell>
          <cell r="BR29">
            <v>0</v>
          </cell>
        </row>
        <row r="30">
          <cell r="Q30">
            <v>0</v>
          </cell>
          <cell r="S30">
            <v>0</v>
          </cell>
          <cell r="AP30">
            <v>0</v>
          </cell>
          <cell r="AQ30">
            <v>0</v>
          </cell>
          <cell r="AR30">
            <v>0</v>
          </cell>
          <cell r="BR30">
            <v>0</v>
          </cell>
        </row>
        <row r="33">
          <cell r="Q33">
            <v>0</v>
          </cell>
          <cell r="S33">
            <v>0</v>
          </cell>
          <cell r="AP33">
            <v>0</v>
          </cell>
          <cell r="AQ33">
            <v>0</v>
          </cell>
          <cell r="AR33">
            <v>0</v>
          </cell>
          <cell r="BR33">
            <v>0</v>
          </cell>
        </row>
        <row r="34">
          <cell r="Q34">
            <v>0</v>
          </cell>
          <cell r="S34">
            <v>0</v>
          </cell>
          <cell r="AP34">
            <v>0</v>
          </cell>
          <cell r="AQ34">
            <v>0</v>
          </cell>
          <cell r="AR34">
            <v>0</v>
          </cell>
          <cell r="BR34">
            <v>0</v>
          </cell>
        </row>
        <row r="35">
          <cell r="Q35">
            <v>0</v>
          </cell>
          <cell r="S35">
            <v>0</v>
          </cell>
          <cell r="AP35">
            <v>0</v>
          </cell>
          <cell r="AQ35">
            <v>0</v>
          </cell>
          <cell r="AR35">
            <v>0</v>
          </cell>
          <cell r="BR35">
            <v>0</v>
          </cell>
        </row>
        <row r="36">
          <cell r="Q36">
            <v>0</v>
          </cell>
          <cell r="S36">
            <v>0</v>
          </cell>
          <cell r="AP36">
            <v>0</v>
          </cell>
          <cell r="AQ36">
            <v>0</v>
          </cell>
          <cell r="AR36">
            <v>0</v>
          </cell>
          <cell r="BR36">
            <v>0</v>
          </cell>
        </row>
        <row r="37">
          <cell r="Q37">
            <v>0</v>
          </cell>
          <cell r="S37">
            <v>0</v>
          </cell>
          <cell r="AP37">
            <v>0</v>
          </cell>
          <cell r="AQ37">
            <v>0</v>
          </cell>
          <cell r="AR37">
            <v>0</v>
          </cell>
          <cell r="BR37">
            <v>0</v>
          </cell>
        </row>
        <row r="38">
          <cell r="Q38">
            <v>0</v>
          </cell>
          <cell r="S38">
            <v>0</v>
          </cell>
          <cell r="AP38">
            <v>0</v>
          </cell>
          <cell r="AQ38">
            <v>0</v>
          </cell>
          <cell r="AR38">
            <v>0</v>
          </cell>
          <cell r="BR38">
            <v>0</v>
          </cell>
        </row>
        <row r="39">
          <cell r="Q39">
            <v>0</v>
          </cell>
          <cell r="S39">
            <v>0</v>
          </cell>
          <cell r="AP39">
            <v>0</v>
          </cell>
          <cell r="AQ39">
            <v>0</v>
          </cell>
          <cell r="AR39">
            <v>0</v>
          </cell>
          <cell r="BR39">
            <v>0</v>
          </cell>
        </row>
        <row r="40">
          <cell r="Q40">
            <v>0</v>
          </cell>
          <cell r="S40">
            <v>0</v>
          </cell>
          <cell r="AP40">
            <v>0</v>
          </cell>
          <cell r="AQ40">
            <v>0</v>
          </cell>
          <cell r="AR40">
            <v>0</v>
          </cell>
          <cell r="BR40">
            <v>0</v>
          </cell>
        </row>
        <row r="41">
          <cell r="Q41">
            <v>0</v>
          </cell>
          <cell r="S41">
            <v>0</v>
          </cell>
          <cell r="AP41">
            <v>0</v>
          </cell>
          <cell r="AQ41">
            <v>0</v>
          </cell>
          <cell r="AR41">
            <v>0</v>
          </cell>
          <cell r="BR41">
            <v>0</v>
          </cell>
        </row>
        <row r="42">
          <cell r="Q42">
            <v>0</v>
          </cell>
          <cell r="S42">
            <v>0</v>
          </cell>
          <cell r="AP42">
            <v>0</v>
          </cell>
          <cell r="AQ42">
            <v>0</v>
          </cell>
          <cell r="AR42">
            <v>0</v>
          </cell>
          <cell r="BR42">
            <v>0</v>
          </cell>
        </row>
        <row r="46">
          <cell r="Q46">
            <v>0</v>
          </cell>
          <cell r="S46">
            <v>0</v>
          </cell>
          <cell r="AP46">
            <v>0</v>
          </cell>
          <cell r="AQ46">
            <v>0</v>
          </cell>
          <cell r="AR46">
            <v>0</v>
          </cell>
          <cell r="BR46">
            <v>0</v>
          </cell>
        </row>
        <row r="47">
          <cell r="Q47">
            <v>0</v>
          </cell>
          <cell r="S47">
            <v>0</v>
          </cell>
          <cell r="AP47">
            <v>0</v>
          </cell>
          <cell r="AQ47">
            <v>0</v>
          </cell>
          <cell r="AR47">
            <v>0</v>
          </cell>
          <cell r="BR47">
            <v>0</v>
          </cell>
        </row>
        <row r="48">
          <cell r="Q48">
            <v>0</v>
          </cell>
          <cell r="S48">
            <v>0</v>
          </cell>
          <cell r="AP48">
            <v>0</v>
          </cell>
          <cell r="AQ48">
            <v>0</v>
          </cell>
          <cell r="AR48">
            <v>0</v>
          </cell>
          <cell r="BR48">
            <v>0</v>
          </cell>
        </row>
        <row r="49">
          <cell r="Q49">
            <v>0</v>
          </cell>
          <cell r="S49">
            <v>0</v>
          </cell>
          <cell r="AQ49">
            <v>0</v>
          </cell>
          <cell r="AR49">
            <v>0</v>
          </cell>
          <cell r="BR49">
            <v>0</v>
          </cell>
        </row>
        <row r="50">
          <cell r="Q50">
            <v>0</v>
          </cell>
          <cell r="S50">
            <v>0</v>
          </cell>
          <cell r="AP50">
            <v>0</v>
          </cell>
          <cell r="AR50">
            <v>0</v>
          </cell>
          <cell r="BR50">
            <v>0</v>
          </cell>
        </row>
        <row r="51">
          <cell r="Q51">
            <v>0</v>
          </cell>
          <cell r="S51">
            <v>0</v>
          </cell>
          <cell r="AP51">
            <v>0</v>
          </cell>
          <cell r="AQ51">
            <v>0</v>
          </cell>
          <cell r="BR51">
            <v>0</v>
          </cell>
        </row>
        <row r="54">
          <cell r="Q54">
            <v>0</v>
          </cell>
          <cell r="S54">
            <v>0</v>
          </cell>
          <cell r="AP54">
            <v>0</v>
          </cell>
          <cell r="AQ54">
            <v>0</v>
          </cell>
          <cell r="AR54">
            <v>0</v>
          </cell>
          <cell r="BR54">
            <v>0</v>
          </cell>
        </row>
        <row r="55">
          <cell r="Q55">
            <v>0</v>
          </cell>
          <cell r="S55">
            <v>0</v>
          </cell>
          <cell r="AP55">
            <v>0</v>
          </cell>
          <cell r="AQ55">
            <v>0</v>
          </cell>
          <cell r="AR55">
            <v>0</v>
          </cell>
          <cell r="BR55">
            <v>0</v>
          </cell>
        </row>
        <row r="56">
          <cell r="Q56">
            <v>0</v>
          </cell>
          <cell r="S56">
            <v>0</v>
          </cell>
          <cell r="AP56">
            <v>0</v>
          </cell>
          <cell r="AQ56">
            <v>0</v>
          </cell>
          <cell r="AR56">
            <v>0</v>
          </cell>
          <cell r="BR56">
            <v>0</v>
          </cell>
        </row>
        <row r="57">
          <cell r="Q57">
            <v>0</v>
          </cell>
          <cell r="S57">
            <v>0</v>
          </cell>
          <cell r="AP57">
            <v>0</v>
          </cell>
          <cell r="AQ57">
            <v>0</v>
          </cell>
          <cell r="AR57">
            <v>0</v>
          </cell>
          <cell r="BR57">
            <v>0</v>
          </cell>
        </row>
        <row r="58">
          <cell r="Q58">
            <v>0</v>
          </cell>
          <cell r="S58">
            <v>0</v>
          </cell>
          <cell r="AP58">
            <v>0</v>
          </cell>
          <cell r="AQ58">
            <v>0</v>
          </cell>
          <cell r="AR58">
            <v>0</v>
          </cell>
          <cell r="BR58">
            <v>0</v>
          </cell>
        </row>
        <row r="59">
          <cell r="Q59">
            <v>0</v>
          </cell>
          <cell r="S59">
            <v>0</v>
          </cell>
          <cell r="AP59">
            <v>0</v>
          </cell>
          <cell r="AQ59">
            <v>0</v>
          </cell>
          <cell r="AR59">
            <v>0</v>
          </cell>
          <cell r="BR59">
            <v>0</v>
          </cell>
        </row>
        <row r="60">
          <cell r="Q60">
            <v>0</v>
          </cell>
          <cell r="S60">
            <v>0</v>
          </cell>
          <cell r="AP60">
            <v>0</v>
          </cell>
          <cell r="AQ60">
            <v>0</v>
          </cell>
          <cell r="AR60">
            <v>0</v>
          </cell>
          <cell r="BR60">
            <v>0</v>
          </cell>
        </row>
        <row r="61">
          <cell r="Q61">
            <v>0</v>
          </cell>
          <cell r="S61">
            <v>0</v>
          </cell>
          <cell r="AP61">
            <v>0</v>
          </cell>
          <cell r="AQ61">
            <v>0</v>
          </cell>
          <cell r="AR61">
            <v>0</v>
          </cell>
          <cell r="BR61">
            <v>0</v>
          </cell>
        </row>
        <row r="62">
          <cell r="Q62">
            <v>0</v>
          </cell>
          <cell r="S62">
            <v>0</v>
          </cell>
          <cell r="AP62">
            <v>0</v>
          </cell>
          <cell r="AQ62">
            <v>0</v>
          </cell>
          <cell r="AR62">
            <v>0</v>
          </cell>
          <cell r="BR62">
            <v>0</v>
          </cell>
        </row>
        <row r="63">
          <cell r="Q63">
            <v>0</v>
          </cell>
          <cell r="S63">
            <v>0</v>
          </cell>
          <cell r="AP63">
            <v>0</v>
          </cell>
          <cell r="AQ63">
            <v>0</v>
          </cell>
          <cell r="AR63">
            <v>0</v>
          </cell>
          <cell r="BR63">
            <v>0</v>
          </cell>
        </row>
        <row r="64">
          <cell r="Q64">
            <v>0</v>
          </cell>
          <cell r="S64">
            <v>0</v>
          </cell>
          <cell r="AP64">
            <v>0</v>
          </cell>
          <cell r="AQ64">
            <v>0</v>
          </cell>
          <cell r="AR64">
            <v>0</v>
          </cell>
          <cell r="BR64">
            <v>0</v>
          </cell>
        </row>
        <row r="65">
          <cell r="Q65">
            <v>0</v>
          </cell>
          <cell r="S65">
            <v>0</v>
          </cell>
          <cell r="AP65">
            <v>0</v>
          </cell>
          <cell r="AQ65">
            <v>0</v>
          </cell>
          <cell r="AR65">
            <v>0</v>
          </cell>
          <cell r="BR65">
            <v>0</v>
          </cell>
        </row>
        <row r="66">
          <cell r="Q66">
            <v>0</v>
          </cell>
          <cell r="S66">
            <v>0</v>
          </cell>
          <cell r="AP66">
            <v>0</v>
          </cell>
          <cell r="AQ66">
            <v>0</v>
          </cell>
          <cell r="AR66">
            <v>0</v>
          </cell>
          <cell r="BR66">
            <v>0</v>
          </cell>
        </row>
        <row r="67">
          <cell r="Q67">
            <v>0</v>
          </cell>
          <cell r="S67">
            <v>0</v>
          </cell>
          <cell r="AP67">
            <v>0</v>
          </cell>
          <cell r="AQ67">
            <v>0</v>
          </cell>
          <cell r="AR67">
            <v>0</v>
          </cell>
          <cell r="BR67">
            <v>0</v>
          </cell>
        </row>
        <row r="70">
          <cell r="Q70">
            <v>0</v>
          </cell>
          <cell r="S70">
            <v>0</v>
          </cell>
          <cell r="AP70">
            <v>0</v>
          </cell>
          <cell r="AQ70">
            <v>0</v>
          </cell>
          <cell r="AR70">
            <v>0</v>
          </cell>
          <cell r="BR70">
            <v>0</v>
          </cell>
        </row>
        <row r="71">
          <cell r="Q71">
            <v>0</v>
          </cell>
          <cell r="S71">
            <v>0</v>
          </cell>
          <cell r="AP71">
            <v>0</v>
          </cell>
          <cell r="AQ71">
            <v>0</v>
          </cell>
          <cell r="AR71">
            <v>0</v>
          </cell>
          <cell r="BR71">
            <v>0</v>
          </cell>
        </row>
        <row r="72">
          <cell r="Q72">
            <v>0</v>
          </cell>
          <cell r="S72">
            <v>0</v>
          </cell>
          <cell r="AP72">
            <v>0</v>
          </cell>
          <cell r="AQ72">
            <v>0</v>
          </cell>
          <cell r="AR72">
            <v>0</v>
          </cell>
          <cell r="BR72">
            <v>0</v>
          </cell>
        </row>
      </sheetData>
      <sheetData sheetId="38">
        <row r="12">
          <cell r="E12">
            <v>0</v>
          </cell>
          <cell r="AP12">
            <v>0</v>
          </cell>
          <cell r="AQ12">
            <v>0</v>
          </cell>
          <cell r="AR12">
            <v>0</v>
          </cell>
          <cell r="BR12">
            <v>0</v>
          </cell>
        </row>
        <row r="13">
          <cell r="E13">
            <v>0</v>
          </cell>
          <cell r="AP13">
            <v>0</v>
          </cell>
          <cell r="AQ13">
            <v>0</v>
          </cell>
          <cell r="AR13">
            <v>0</v>
          </cell>
          <cell r="BR13">
            <v>0</v>
          </cell>
        </row>
        <row r="14">
          <cell r="E14">
            <v>0</v>
          </cell>
          <cell r="AP14">
            <v>0</v>
          </cell>
          <cell r="AQ14">
            <v>0</v>
          </cell>
          <cell r="AR14">
            <v>0</v>
          </cell>
          <cell r="BR14">
            <v>0</v>
          </cell>
        </row>
        <row r="15">
          <cell r="E15">
            <v>0</v>
          </cell>
          <cell r="AP15">
            <v>0</v>
          </cell>
          <cell r="AQ15">
            <v>0</v>
          </cell>
          <cell r="AR15">
            <v>0</v>
          </cell>
          <cell r="BR15">
            <v>0</v>
          </cell>
        </row>
        <row r="16">
          <cell r="E16">
            <v>0</v>
          </cell>
          <cell r="AP16">
            <v>0</v>
          </cell>
          <cell r="AQ16">
            <v>0</v>
          </cell>
          <cell r="AR16">
            <v>0</v>
          </cell>
          <cell r="BR16">
            <v>0</v>
          </cell>
        </row>
        <row r="17">
          <cell r="E17">
            <v>0</v>
          </cell>
          <cell r="AP17">
            <v>0</v>
          </cell>
          <cell r="AQ17">
            <v>0</v>
          </cell>
          <cell r="AR17">
            <v>0</v>
          </cell>
          <cell r="BR17">
            <v>0</v>
          </cell>
        </row>
        <row r="18">
          <cell r="E18">
            <v>0</v>
          </cell>
          <cell r="AP18">
            <v>0</v>
          </cell>
          <cell r="AQ18">
            <v>0</v>
          </cell>
          <cell r="AR18">
            <v>0</v>
          </cell>
          <cell r="BR18">
            <v>0</v>
          </cell>
        </row>
        <row r="19">
          <cell r="E19">
            <v>0</v>
          </cell>
          <cell r="AP19">
            <v>0</v>
          </cell>
          <cell r="AQ19">
            <v>0</v>
          </cell>
          <cell r="AR19">
            <v>0</v>
          </cell>
          <cell r="BR19">
            <v>0</v>
          </cell>
        </row>
        <row r="20">
          <cell r="E20">
            <v>0</v>
          </cell>
          <cell r="AP20">
            <v>0</v>
          </cell>
          <cell r="AQ20">
            <v>0</v>
          </cell>
          <cell r="AR20">
            <v>0</v>
          </cell>
          <cell r="BR20">
            <v>0</v>
          </cell>
        </row>
        <row r="21">
          <cell r="E21">
            <v>0</v>
          </cell>
          <cell r="AP21">
            <v>0</v>
          </cell>
          <cell r="AQ21">
            <v>0</v>
          </cell>
          <cell r="AR21">
            <v>0</v>
          </cell>
          <cell r="BR21">
            <v>0</v>
          </cell>
        </row>
        <row r="22">
          <cell r="E22">
            <v>0</v>
          </cell>
          <cell r="AP22">
            <v>0</v>
          </cell>
          <cell r="AQ22">
            <v>0</v>
          </cell>
          <cell r="AR22">
            <v>0</v>
          </cell>
          <cell r="BR22">
            <v>0</v>
          </cell>
        </row>
        <row r="23">
          <cell r="E23">
            <v>0</v>
          </cell>
          <cell r="AP23">
            <v>0</v>
          </cell>
          <cell r="AQ23">
            <v>0</v>
          </cell>
          <cell r="AR23">
            <v>0</v>
          </cell>
          <cell r="BR23">
            <v>0</v>
          </cell>
        </row>
        <row r="24">
          <cell r="E24">
            <v>0</v>
          </cell>
          <cell r="AP24">
            <v>0</v>
          </cell>
          <cell r="AQ24">
            <v>0</v>
          </cell>
          <cell r="AR24">
            <v>0</v>
          </cell>
          <cell r="BR24">
            <v>0</v>
          </cell>
        </row>
        <row r="26">
          <cell r="Q26">
            <v>0</v>
          </cell>
          <cell r="S26">
            <v>0</v>
          </cell>
          <cell r="AP26">
            <v>0</v>
          </cell>
          <cell r="AQ26">
            <v>0</v>
          </cell>
          <cell r="AR26">
            <v>0</v>
          </cell>
          <cell r="BR26">
            <v>0</v>
          </cell>
        </row>
        <row r="27">
          <cell r="Q27">
            <v>0</v>
          </cell>
          <cell r="S27">
            <v>0</v>
          </cell>
          <cell r="AP27">
            <v>0</v>
          </cell>
          <cell r="AQ27">
            <v>0</v>
          </cell>
          <cell r="AR27">
            <v>0</v>
          </cell>
          <cell r="BR27">
            <v>0</v>
          </cell>
        </row>
        <row r="28">
          <cell r="Q28">
            <v>0</v>
          </cell>
          <cell r="S28">
            <v>0</v>
          </cell>
          <cell r="AP28">
            <v>0</v>
          </cell>
          <cell r="AQ28">
            <v>0</v>
          </cell>
          <cell r="AR28">
            <v>0</v>
          </cell>
          <cell r="BR28">
            <v>0</v>
          </cell>
        </row>
        <row r="29">
          <cell r="Q29">
            <v>0</v>
          </cell>
          <cell r="S29">
            <v>0</v>
          </cell>
          <cell r="AP29">
            <v>0</v>
          </cell>
          <cell r="AQ29">
            <v>0</v>
          </cell>
          <cell r="AR29">
            <v>0</v>
          </cell>
          <cell r="BR29">
            <v>0</v>
          </cell>
        </row>
        <row r="30">
          <cell r="Q30">
            <v>0</v>
          </cell>
          <cell r="S30">
            <v>0</v>
          </cell>
          <cell r="AP30">
            <v>0</v>
          </cell>
          <cell r="AQ30">
            <v>0</v>
          </cell>
          <cell r="AR30">
            <v>0</v>
          </cell>
          <cell r="BR30">
            <v>0</v>
          </cell>
        </row>
        <row r="33">
          <cell r="Q33">
            <v>0</v>
          </cell>
          <cell r="S33">
            <v>0</v>
          </cell>
          <cell r="AP33">
            <v>0</v>
          </cell>
          <cell r="AQ33">
            <v>0</v>
          </cell>
          <cell r="AR33">
            <v>0</v>
          </cell>
          <cell r="BR33">
            <v>0</v>
          </cell>
        </row>
        <row r="34">
          <cell r="Q34">
            <v>0</v>
          </cell>
          <cell r="S34">
            <v>0</v>
          </cell>
          <cell r="AP34">
            <v>0</v>
          </cell>
          <cell r="AQ34">
            <v>0</v>
          </cell>
          <cell r="AR34">
            <v>0</v>
          </cell>
          <cell r="BR34">
            <v>0</v>
          </cell>
        </row>
        <row r="35">
          <cell r="Q35">
            <v>0</v>
          </cell>
          <cell r="S35">
            <v>0</v>
          </cell>
          <cell r="AP35">
            <v>0</v>
          </cell>
          <cell r="AQ35">
            <v>0</v>
          </cell>
          <cell r="AR35">
            <v>0</v>
          </cell>
          <cell r="BR35">
            <v>0</v>
          </cell>
        </row>
        <row r="36">
          <cell r="Q36">
            <v>0</v>
          </cell>
          <cell r="S36">
            <v>0</v>
          </cell>
          <cell r="AP36">
            <v>0</v>
          </cell>
          <cell r="AQ36">
            <v>0</v>
          </cell>
          <cell r="AR36">
            <v>0</v>
          </cell>
          <cell r="BR36">
            <v>0</v>
          </cell>
        </row>
        <row r="37">
          <cell r="Q37">
            <v>0</v>
          </cell>
          <cell r="S37">
            <v>0</v>
          </cell>
          <cell r="AP37">
            <v>0</v>
          </cell>
          <cell r="AQ37">
            <v>0</v>
          </cell>
          <cell r="AR37">
            <v>0</v>
          </cell>
          <cell r="BR37">
            <v>0</v>
          </cell>
        </row>
        <row r="38">
          <cell r="Q38">
            <v>0</v>
          </cell>
          <cell r="S38">
            <v>0</v>
          </cell>
          <cell r="AP38">
            <v>0</v>
          </cell>
          <cell r="AQ38">
            <v>0</v>
          </cell>
          <cell r="AR38">
            <v>0</v>
          </cell>
          <cell r="BR38">
            <v>0</v>
          </cell>
        </row>
        <row r="39">
          <cell r="Q39">
            <v>0</v>
          </cell>
          <cell r="S39">
            <v>0</v>
          </cell>
          <cell r="AP39">
            <v>0</v>
          </cell>
          <cell r="AQ39">
            <v>0</v>
          </cell>
          <cell r="AR39">
            <v>0</v>
          </cell>
          <cell r="BR39">
            <v>0</v>
          </cell>
        </row>
        <row r="40">
          <cell r="Q40">
            <v>0</v>
          </cell>
          <cell r="S40">
            <v>0</v>
          </cell>
          <cell r="AP40">
            <v>0</v>
          </cell>
          <cell r="AQ40">
            <v>0</v>
          </cell>
          <cell r="AR40">
            <v>0</v>
          </cell>
          <cell r="BR40">
            <v>0</v>
          </cell>
        </row>
        <row r="41">
          <cell r="Q41">
            <v>0</v>
          </cell>
          <cell r="S41">
            <v>0</v>
          </cell>
          <cell r="AP41">
            <v>0</v>
          </cell>
          <cell r="AQ41">
            <v>0</v>
          </cell>
          <cell r="AR41">
            <v>0</v>
          </cell>
          <cell r="BR41">
            <v>0</v>
          </cell>
        </row>
        <row r="42">
          <cell r="Q42">
            <v>0</v>
          </cell>
          <cell r="S42">
            <v>0</v>
          </cell>
          <cell r="AP42">
            <v>0</v>
          </cell>
          <cell r="AQ42">
            <v>0</v>
          </cell>
          <cell r="AR42">
            <v>0</v>
          </cell>
          <cell r="BR42">
            <v>0</v>
          </cell>
        </row>
        <row r="46">
          <cell r="Q46">
            <v>0</v>
          </cell>
          <cell r="S46">
            <v>0</v>
          </cell>
          <cell r="AP46">
            <v>0</v>
          </cell>
          <cell r="AQ46">
            <v>0</v>
          </cell>
          <cell r="AR46">
            <v>0</v>
          </cell>
          <cell r="BR46">
            <v>0</v>
          </cell>
        </row>
        <row r="47">
          <cell r="Q47">
            <v>0</v>
          </cell>
          <cell r="S47">
            <v>0</v>
          </cell>
          <cell r="AP47">
            <v>0</v>
          </cell>
          <cell r="AQ47">
            <v>0</v>
          </cell>
          <cell r="AR47">
            <v>0</v>
          </cell>
          <cell r="BR47">
            <v>0</v>
          </cell>
        </row>
        <row r="48">
          <cell r="Q48">
            <v>0</v>
          </cell>
          <cell r="S48">
            <v>0</v>
          </cell>
          <cell r="AP48">
            <v>0</v>
          </cell>
          <cell r="AQ48">
            <v>0</v>
          </cell>
          <cell r="AR48">
            <v>0</v>
          </cell>
          <cell r="BR48">
            <v>0</v>
          </cell>
        </row>
        <row r="49">
          <cell r="Q49">
            <v>0</v>
          </cell>
          <cell r="S49">
            <v>0</v>
          </cell>
          <cell r="AQ49">
            <v>0</v>
          </cell>
          <cell r="AR49">
            <v>0</v>
          </cell>
          <cell r="BR49">
            <v>0</v>
          </cell>
        </row>
        <row r="50">
          <cell r="Q50">
            <v>0</v>
          </cell>
          <cell r="S50">
            <v>0</v>
          </cell>
          <cell r="AP50">
            <v>0</v>
          </cell>
          <cell r="AR50">
            <v>0</v>
          </cell>
          <cell r="BR50">
            <v>0</v>
          </cell>
        </row>
        <row r="51">
          <cell r="Q51">
            <v>0</v>
          </cell>
          <cell r="S51">
            <v>0</v>
          </cell>
          <cell r="AP51">
            <v>0</v>
          </cell>
          <cell r="AQ51">
            <v>0</v>
          </cell>
          <cell r="BR51">
            <v>0</v>
          </cell>
        </row>
        <row r="54">
          <cell r="Q54">
            <v>0</v>
          </cell>
          <cell r="S54">
            <v>0</v>
          </cell>
          <cell r="AP54">
            <v>0</v>
          </cell>
          <cell r="AQ54">
            <v>0</v>
          </cell>
          <cell r="AR54">
            <v>0</v>
          </cell>
          <cell r="BR54">
            <v>0</v>
          </cell>
        </row>
        <row r="55">
          <cell r="Q55">
            <v>0</v>
          </cell>
          <cell r="S55">
            <v>0</v>
          </cell>
          <cell r="AP55">
            <v>0</v>
          </cell>
          <cell r="AQ55">
            <v>0</v>
          </cell>
          <cell r="AR55">
            <v>0</v>
          </cell>
          <cell r="BR55">
            <v>0</v>
          </cell>
        </row>
        <row r="56">
          <cell r="Q56">
            <v>0</v>
          </cell>
          <cell r="S56">
            <v>0</v>
          </cell>
          <cell r="AP56">
            <v>0</v>
          </cell>
          <cell r="AQ56">
            <v>0</v>
          </cell>
          <cell r="AR56">
            <v>0</v>
          </cell>
          <cell r="BR56">
            <v>0</v>
          </cell>
        </row>
        <row r="57">
          <cell r="Q57">
            <v>0</v>
          </cell>
          <cell r="S57">
            <v>0</v>
          </cell>
          <cell r="AP57">
            <v>0</v>
          </cell>
          <cell r="AQ57">
            <v>0</v>
          </cell>
          <cell r="AR57">
            <v>0</v>
          </cell>
          <cell r="BR57">
            <v>0</v>
          </cell>
        </row>
        <row r="58">
          <cell r="Q58">
            <v>0</v>
          </cell>
          <cell r="S58">
            <v>0</v>
          </cell>
          <cell r="AP58">
            <v>0</v>
          </cell>
          <cell r="AQ58">
            <v>0</v>
          </cell>
          <cell r="AR58">
            <v>0</v>
          </cell>
          <cell r="BR58">
            <v>0</v>
          </cell>
        </row>
        <row r="59">
          <cell r="Q59">
            <v>0</v>
          </cell>
          <cell r="S59">
            <v>0</v>
          </cell>
          <cell r="AP59">
            <v>0</v>
          </cell>
          <cell r="AQ59">
            <v>0</v>
          </cell>
          <cell r="AR59">
            <v>0</v>
          </cell>
          <cell r="BR59">
            <v>0</v>
          </cell>
        </row>
        <row r="60">
          <cell r="Q60">
            <v>0</v>
          </cell>
          <cell r="S60">
            <v>0</v>
          </cell>
          <cell r="AP60">
            <v>0</v>
          </cell>
          <cell r="AQ60">
            <v>0</v>
          </cell>
          <cell r="AR60">
            <v>0</v>
          </cell>
          <cell r="BR60">
            <v>0</v>
          </cell>
        </row>
        <row r="61">
          <cell r="Q61">
            <v>0</v>
          </cell>
          <cell r="S61">
            <v>0</v>
          </cell>
          <cell r="AP61">
            <v>0</v>
          </cell>
          <cell r="AQ61">
            <v>0</v>
          </cell>
          <cell r="AR61">
            <v>0</v>
          </cell>
          <cell r="BR61">
            <v>0</v>
          </cell>
        </row>
        <row r="62">
          <cell r="Q62">
            <v>0</v>
          </cell>
          <cell r="S62">
            <v>0</v>
          </cell>
          <cell r="AP62">
            <v>0</v>
          </cell>
          <cell r="AQ62">
            <v>0</v>
          </cell>
          <cell r="AR62">
            <v>0</v>
          </cell>
          <cell r="BR62">
            <v>0</v>
          </cell>
        </row>
        <row r="63">
          <cell r="Q63">
            <v>0</v>
          </cell>
          <cell r="S63">
            <v>0</v>
          </cell>
          <cell r="AP63">
            <v>0</v>
          </cell>
          <cell r="AQ63">
            <v>0</v>
          </cell>
          <cell r="AR63">
            <v>0</v>
          </cell>
          <cell r="BR63">
            <v>0</v>
          </cell>
        </row>
        <row r="64">
          <cell r="Q64">
            <v>0</v>
          </cell>
          <cell r="S64">
            <v>0</v>
          </cell>
          <cell r="AP64">
            <v>0</v>
          </cell>
          <cell r="AQ64">
            <v>0</v>
          </cell>
          <cell r="AR64">
            <v>0</v>
          </cell>
          <cell r="BR64">
            <v>0</v>
          </cell>
        </row>
        <row r="65">
          <cell r="Q65">
            <v>0</v>
          </cell>
          <cell r="S65">
            <v>0</v>
          </cell>
          <cell r="AP65">
            <v>0</v>
          </cell>
          <cell r="AQ65">
            <v>0</v>
          </cell>
          <cell r="AR65">
            <v>0</v>
          </cell>
          <cell r="BR65">
            <v>0</v>
          </cell>
        </row>
        <row r="66">
          <cell r="Q66">
            <v>0</v>
          </cell>
          <cell r="S66">
            <v>0</v>
          </cell>
          <cell r="AP66">
            <v>0</v>
          </cell>
          <cell r="AQ66">
            <v>0</v>
          </cell>
          <cell r="AR66">
            <v>0</v>
          </cell>
          <cell r="BR66">
            <v>0</v>
          </cell>
        </row>
        <row r="67">
          <cell r="Q67">
            <v>0</v>
          </cell>
          <cell r="S67">
            <v>0</v>
          </cell>
          <cell r="AP67">
            <v>0</v>
          </cell>
          <cell r="AQ67">
            <v>0</v>
          </cell>
          <cell r="AR67">
            <v>0</v>
          </cell>
          <cell r="BR67">
            <v>0</v>
          </cell>
        </row>
        <row r="70">
          <cell r="Q70">
            <v>0</v>
          </cell>
          <cell r="S70">
            <v>0</v>
          </cell>
          <cell r="AP70">
            <v>0</v>
          </cell>
          <cell r="AQ70">
            <v>0</v>
          </cell>
          <cell r="AR70">
            <v>0</v>
          </cell>
          <cell r="BR70">
            <v>0</v>
          </cell>
        </row>
        <row r="71">
          <cell r="Q71">
            <v>0</v>
          </cell>
          <cell r="S71">
            <v>0</v>
          </cell>
          <cell r="AP71">
            <v>0</v>
          </cell>
          <cell r="AQ71">
            <v>0</v>
          </cell>
          <cell r="AR71">
            <v>0</v>
          </cell>
          <cell r="BR71">
            <v>0</v>
          </cell>
        </row>
        <row r="72">
          <cell r="Q72">
            <v>0</v>
          </cell>
          <cell r="S72">
            <v>0</v>
          </cell>
          <cell r="AP72">
            <v>0</v>
          </cell>
          <cell r="AQ72">
            <v>0</v>
          </cell>
          <cell r="AR72">
            <v>0</v>
          </cell>
          <cell r="BR72">
            <v>0</v>
          </cell>
        </row>
      </sheetData>
      <sheetData sheetId="39">
        <row r="12">
          <cell r="E12">
            <v>0</v>
          </cell>
          <cell r="AP12">
            <v>0</v>
          </cell>
          <cell r="AQ12">
            <v>0</v>
          </cell>
          <cell r="AR12">
            <v>0</v>
          </cell>
          <cell r="BR12">
            <v>0</v>
          </cell>
        </row>
        <row r="13">
          <cell r="E13">
            <v>0</v>
          </cell>
          <cell r="AP13">
            <v>0</v>
          </cell>
          <cell r="AQ13">
            <v>0</v>
          </cell>
          <cell r="AR13">
            <v>0</v>
          </cell>
          <cell r="BR13">
            <v>0</v>
          </cell>
        </row>
        <row r="14">
          <cell r="E14">
            <v>0</v>
          </cell>
          <cell r="AP14">
            <v>0</v>
          </cell>
          <cell r="AQ14">
            <v>0</v>
          </cell>
          <cell r="AR14">
            <v>0</v>
          </cell>
          <cell r="BR14">
            <v>0</v>
          </cell>
        </row>
        <row r="15">
          <cell r="E15">
            <v>0</v>
          </cell>
          <cell r="AP15">
            <v>0</v>
          </cell>
          <cell r="AQ15">
            <v>0</v>
          </cell>
          <cell r="AR15">
            <v>0</v>
          </cell>
          <cell r="BR15">
            <v>0</v>
          </cell>
        </row>
        <row r="16">
          <cell r="E16">
            <v>0</v>
          </cell>
          <cell r="AP16">
            <v>0</v>
          </cell>
          <cell r="AQ16">
            <v>0</v>
          </cell>
          <cell r="AR16">
            <v>0</v>
          </cell>
          <cell r="BR16">
            <v>0</v>
          </cell>
        </row>
        <row r="17">
          <cell r="E17">
            <v>0</v>
          </cell>
          <cell r="AP17">
            <v>0</v>
          </cell>
          <cell r="AQ17">
            <v>0</v>
          </cell>
          <cell r="AR17">
            <v>0</v>
          </cell>
          <cell r="BR17">
            <v>0</v>
          </cell>
        </row>
        <row r="18">
          <cell r="E18">
            <v>0</v>
          </cell>
          <cell r="AP18">
            <v>0</v>
          </cell>
          <cell r="AQ18">
            <v>0</v>
          </cell>
          <cell r="AR18">
            <v>0</v>
          </cell>
          <cell r="BR18">
            <v>0</v>
          </cell>
        </row>
        <row r="19">
          <cell r="E19">
            <v>0</v>
          </cell>
          <cell r="AP19">
            <v>0</v>
          </cell>
          <cell r="AQ19">
            <v>0</v>
          </cell>
          <cell r="AR19">
            <v>0</v>
          </cell>
          <cell r="BR19">
            <v>0</v>
          </cell>
        </row>
        <row r="20">
          <cell r="E20">
            <v>0</v>
          </cell>
          <cell r="AP20">
            <v>0</v>
          </cell>
          <cell r="AQ20">
            <v>0</v>
          </cell>
          <cell r="AR20">
            <v>0</v>
          </cell>
          <cell r="BR20">
            <v>0</v>
          </cell>
        </row>
        <row r="21">
          <cell r="E21">
            <v>0</v>
          </cell>
          <cell r="AP21">
            <v>0</v>
          </cell>
          <cell r="AQ21">
            <v>0</v>
          </cell>
          <cell r="AR21">
            <v>0</v>
          </cell>
          <cell r="BR21">
            <v>0</v>
          </cell>
        </row>
        <row r="22">
          <cell r="E22">
            <v>0</v>
          </cell>
          <cell r="AP22">
            <v>0</v>
          </cell>
          <cell r="AQ22">
            <v>0</v>
          </cell>
          <cell r="AR22">
            <v>0</v>
          </cell>
          <cell r="BR22">
            <v>0</v>
          </cell>
        </row>
        <row r="23">
          <cell r="E23">
            <v>0</v>
          </cell>
          <cell r="AP23">
            <v>0</v>
          </cell>
          <cell r="AQ23">
            <v>0</v>
          </cell>
          <cell r="AR23">
            <v>0</v>
          </cell>
          <cell r="BR23">
            <v>0</v>
          </cell>
        </row>
        <row r="24">
          <cell r="E24">
            <v>0</v>
          </cell>
          <cell r="AP24">
            <v>0</v>
          </cell>
          <cell r="AQ24">
            <v>0</v>
          </cell>
          <cell r="AR24">
            <v>0</v>
          </cell>
          <cell r="BR24">
            <v>0</v>
          </cell>
        </row>
        <row r="26">
          <cell r="Q26">
            <v>0</v>
          </cell>
          <cell r="S26">
            <v>0</v>
          </cell>
          <cell r="AP26">
            <v>0</v>
          </cell>
          <cell r="AQ26">
            <v>0</v>
          </cell>
          <cell r="AR26">
            <v>0</v>
          </cell>
          <cell r="BR26">
            <v>0</v>
          </cell>
        </row>
        <row r="27">
          <cell r="Q27">
            <v>0</v>
          </cell>
          <cell r="S27">
            <v>0</v>
          </cell>
          <cell r="AP27">
            <v>0</v>
          </cell>
          <cell r="AQ27">
            <v>0</v>
          </cell>
          <cell r="AR27">
            <v>0</v>
          </cell>
          <cell r="BR27">
            <v>0</v>
          </cell>
        </row>
        <row r="28">
          <cell r="Q28">
            <v>0</v>
          </cell>
          <cell r="S28">
            <v>0</v>
          </cell>
          <cell r="AP28">
            <v>0</v>
          </cell>
          <cell r="AQ28">
            <v>0</v>
          </cell>
          <cell r="AR28">
            <v>0</v>
          </cell>
          <cell r="BR28">
            <v>0</v>
          </cell>
        </row>
        <row r="29">
          <cell r="Q29">
            <v>0</v>
          </cell>
          <cell r="S29">
            <v>0</v>
          </cell>
          <cell r="AP29">
            <v>0</v>
          </cell>
          <cell r="AQ29">
            <v>0</v>
          </cell>
          <cell r="AR29">
            <v>0</v>
          </cell>
          <cell r="BR29">
            <v>0</v>
          </cell>
        </row>
        <row r="30">
          <cell r="Q30">
            <v>0</v>
          </cell>
          <cell r="S30">
            <v>0</v>
          </cell>
          <cell r="AP30">
            <v>0</v>
          </cell>
          <cell r="AQ30">
            <v>0</v>
          </cell>
          <cell r="AR30">
            <v>0</v>
          </cell>
          <cell r="BR30">
            <v>0</v>
          </cell>
        </row>
        <row r="33">
          <cell r="Q33">
            <v>0</v>
          </cell>
          <cell r="S33">
            <v>0</v>
          </cell>
          <cell r="AP33">
            <v>0</v>
          </cell>
          <cell r="AQ33">
            <v>0</v>
          </cell>
          <cell r="AR33">
            <v>0</v>
          </cell>
          <cell r="BR33">
            <v>0</v>
          </cell>
        </row>
        <row r="34">
          <cell r="Q34">
            <v>0</v>
          </cell>
          <cell r="S34">
            <v>0</v>
          </cell>
          <cell r="AP34">
            <v>0</v>
          </cell>
          <cell r="AQ34">
            <v>0</v>
          </cell>
          <cell r="AR34">
            <v>0</v>
          </cell>
          <cell r="BR34">
            <v>0</v>
          </cell>
        </row>
        <row r="35">
          <cell r="Q35">
            <v>0</v>
          </cell>
          <cell r="S35">
            <v>0</v>
          </cell>
          <cell r="AP35">
            <v>0</v>
          </cell>
          <cell r="AQ35">
            <v>0</v>
          </cell>
          <cell r="AR35">
            <v>0</v>
          </cell>
          <cell r="BR35">
            <v>0</v>
          </cell>
        </row>
        <row r="36">
          <cell r="Q36">
            <v>0</v>
          </cell>
          <cell r="S36">
            <v>0</v>
          </cell>
          <cell r="AP36">
            <v>0</v>
          </cell>
          <cell r="AQ36">
            <v>0</v>
          </cell>
          <cell r="AR36">
            <v>0</v>
          </cell>
          <cell r="BR36">
            <v>0</v>
          </cell>
        </row>
        <row r="37">
          <cell r="Q37">
            <v>0</v>
          </cell>
          <cell r="S37">
            <v>0</v>
          </cell>
          <cell r="AP37">
            <v>0</v>
          </cell>
          <cell r="AQ37">
            <v>0</v>
          </cell>
          <cell r="AR37">
            <v>0</v>
          </cell>
          <cell r="BR37">
            <v>0</v>
          </cell>
        </row>
        <row r="38">
          <cell r="Q38">
            <v>0</v>
          </cell>
          <cell r="S38">
            <v>0</v>
          </cell>
          <cell r="AP38">
            <v>0</v>
          </cell>
          <cell r="AQ38">
            <v>0</v>
          </cell>
          <cell r="AR38">
            <v>0</v>
          </cell>
          <cell r="BR38">
            <v>0</v>
          </cell>
        </row>
        <row r="39">
          <cell r="Q39">
            <v>0</v>
          </cell>
          <cell r="S39">
            <v>0</v>
          </cell>
          <cell r="AP39">
            <v>0</v>
          </cell>
          <cell r="AQ39">
            <v>0</v>
          </cell>
          <cell r="AR39">
            <v>0</v>
          </cell>
          <cell r="BR39">
            <v>0</v>
          </cell>
        </row>
        <row r="40">
          <cell r="Q40">
            <v>0</v>
          </cell>
          <cell r="S40">
            <v>0</v>
          </cell>
          <cell r="AP40">
            <v>0</v>
          </cell>
          <cell r="AQ40">
            <v>0</v>
          </cell>
          <cell r="AR40">
            <v>0</v>
          </cell>
          <cell r="BR40">
            <v>0</v>
          </cell>
        </row>
        <row r="41">
          <cell r="Q41">
            <v>0</v>
          </cell>
          <cell r="S41">
            <v>0</v>
          </cell>
          <cell r="AP41">
            <v>0</v>
          </cell>
          <cell r="AQ41">
            <v>0</v>
          </cell>
          <cell r="AR41">
            <v>0</v>
          </cell>
          <cell r="BR41">
            <v>0</v>
          </cell>
        </row>
        <row r="42">
          <cell r="Q42">
            <v>0</v>
          </cell>
          <cell r="S42">
            <v>0</v>
          </cell>
          <cell r="AP42">
            <v>0</v>
          </cell>
          <cell r="AQ42">
            <v>0</v>
          </cell>
          <cell r="AR42">
            <v>0</v>
          </cell>
          <cell r="BR42">
            <v>0</v>
          </cell>
        </row>
        <row r="46">
          <cell r="Q46">
            <v>0</v>
          </cell>
          <cell r="S46">
            <v>0</v>
          </cell>
          <cell r="AP46">
            <v>0</v>
          </cell>
          <cell r="AQ46">
            <v>0</v>
          </cell>
          <cell r="AR46">
            <v>0</v>
          </cell>
          <cell r="BR46">
            <v>0</v>
          </cell>
        </row>
        <row r="47">
          <cell r="Q47">
            <v>0</v>
          </cell>
          <cell r="S47">
            <v>0</v>
          </cell>
          <cell r="AP47">
            <v>0</v>
          </cell>
          <cell r="AQ47">
            <v>0</v>
          </cell>
          <cell r="AR47">
            <v>0</v>
          </cell>
          <cell r="BR47">
            <v>0</v>
          </cell>
        </row>
        <row r="48">
          <cell r="Q48">
            <v>0</v>
          </cell>
          <cell r="S48">
            <v>0</v>
          </cell>
          <cell r="AP48">
            <v>0</v>
          </cell>
          <cell r="AQ48">
            <v>0</v>
          </cell>
          <cell r="AR48">
            <v>0</v>
          </cell>
          <cell r="BR48">
            <v>0</v>
          </cell>
        </row>
        <row r="49">
          <cell r="Q49">
            <v>0</v>
          </cell>
          <cell r="S49">
            <v>0</v>
          </cell>
          <cell r="AQ49">
            <v>0</v>
          </cell>
          <cell r="AR49">
            <v>0</v>
          </cell>
          <cell r="BR49">
            <v>0</v>
          </cell>
        </row>
        <row r="50">
          <cell r="Q50">
            <v>0</v>
          </cell>
          <cell r="S50">
            <v>0</v>
          </cell>
          <cell r="AP50">
            <v>0</v>
          </cell>
          <cell r="AR50">
            <v>0</v>
          </cell>
          <cell r="BR50">
            <v>0</v>
          </cell>
        </row>
        <row r="51">
          <cell r="Q51">
            <v>0</v>
          </cell>
          <cell r="S51">
            <v>0</v>
          </cell>
          <cell r="AP51">
            <v>0</v>
          </cell>
          <cell r="AQ51">
            <v>0</v>
          </cell>
          <cell r="BR51">
            <v>0</v>
          </cell>
        </row>
        <row r="54">
          <cell r="Q54">
            <v>0</v>
          </cell>
          <cell r="S54">
            <v>0</v>
          </cell>
          <cell r="AP54">
            <v>0</v>
          </cell>
          <cell r="AQ54">
            <v>0</v>
          </cell>
          <cell r="AR54">
            <v>0</v>
          </cell>
          <cell r="BR54">
            <v>0</v>
          </cell>
        </row>
        <row r="55">
          <cell r="Q55">
            <v>0</v>
          </cell>
          <cell r="S55">
            <v>0</v>
          </cell>
          <cell r="AP55">
            <v>0</v>
          </cell>
          <cell r="AQ55">
            <v>0</v>
          </cell>
          <cell r="AR55">
            <v>0</v>
          </cell>
          <cell r="BR55">
            <v>0</v>
          </cell>
        </row>
        <row r="56">
          <cell r="Q56">
            <v>0</v>
          </cell>
          <cell r="S56">
            <v>0</v>
          </cell>
          <cell r="AP56">
            <v>0</v>
          </cell>
          <cell r="AQ56">
            <v>0</v>
          </cell>
          <cell r="AR56">
            <v>0</v>
          </cell>
          <cell r="BR56">
            <v>0</v>
          </cell>
        </row>
        <row r="57">
          <cell r="Q57">
            <v>0</v>
          </cell>
          <cell r="S57">
            <v>0</v>
          </cell>
          <cell r="AP57">
            <v>0</v>
          </cell>
          <cell r="AQ57">
            <v>0</v>
          </cell>
          <cell r="AR57">
            <v>0</v>
          </cell>
          <cell r="BR57">
            <v>0</v>
          </cell>
        </row>
        <row r="58">
          <cell r="Q58">
            <v>0</v>
          </cell>
          <cell r="S58">
            <v>0</v>
          </cell>
          <cell r="AP58">
            <v>0</v>
          </cell>
          <cell r="AQ58">
            <v>0</v>
          </cell>
          <cell r="AR58">
            <v>0</v>
          </cell>
          <cell r="BR58">
            <v>0</v>
          </cell>
        </row>
        <row r="59">
          <cell r="Q59">
            <v>0</v>
          </cell>
          <cell r="S59">
            <v>0</v>
          </cell>
          <cell r="AP59">
            <v>0</v>
          </cell>
          <cell r="AQ59">
            <v>0</v>
          </cell>
          <cell r="AR59">
            <v>0</v>
          </cell>
          <cell r="BR59">
            <v>0</v>
          </cell>
        </row>
        <row r="60">
          <cell r="Q60">
            <v>0</v>
          </cell>
          <cell r="S60">
            <v>0</v>
          </cell>
          <cell r="AP60">
            <v>0</v>
          </cell>
          <cell r="AQ60">
            <v>0</v>
          </cell>
          <cell r="AR60">
            <v>0</v>
          </cell>
          <cell r="BR60">
            <v>0</v>
          </cell>
        </row>
        <row r="61">
          <cell r="Q61">
            <v>0</v>
          </cell>
          <cell r="S61">
            <v>0</v>
          </cell>
          <cell r="AP61">
            <v>0</v>
          </cell>
          <cell r="AQ61">
            <v>0</v>
          </cell>
          <cell r="AR61">
            <v>0</v>
          </cell>
          <cell r="BR61">
            <v>0</v>
          </cell>
        </row>
        <row r="62">
          <cell r="Q62">
            <v>0</v>
          </cell>
          <cell r="S62">
            <v>0</v>
          </cell>
          <cell r="AP62">
            <v>0</v>
          </cell>
          <cell r="AQ62">
            <v>0</v>
          </cell>
          <cell r="AR62">
            <v>0</v>
          </cell>
          <cell r="BR62">
            <v>0</v>
          </cell>
        </row>
        <row r="63">
          <cell r="Q63">
            <v>0</v>
          </cell>
          <cell r="S63">
            <v>0</v>
          </cell>
          <cell r="AP63">
            <v>0</v>
          </cell>
          <cell r="AQ63">
            <v>0</v>
          </cell>
          <cell r="AR63">
            <v>0</v>
          </cell>
          <cell r="BR63">
            <v>0</v>
          </cell>
        </row>
        <row r="64">
          <cell r="Q64">
            <v>0</v>
          </cell>
          <cell r="S64">
            <v>0</v>
          </cell>
          <cell r="AP64">
            <v>0</v>
          </cell>
          <cell r="AQ64">
            <v>0</v>
          </cell>
          <cell r="AR64">
            <v>0</v>
          </cell>
          <cell r="BR64">
            <v>0</v>
          </cell>
        </row>
        <row r="65">
          <cell r="Q65">
            <v>0</v>
          </cell>
          <cell r="S65">
            <v>0</v>
          </cell>
          <cell r="AP65">
            <v>0</v>
          </cell>
          <cell r="AQ65">
            <v>0</v>
          </cell>
          <cell r="AR65">
            <v>0</v>
          </cell>
          <cell r="BR65">
            <v>0</v>
          </cell>
        </row>
        <row r="66">
          <cell r="Q66">
            <v>0</v>
          </cell>
          <cell r="S66">
            <v>0</v>
          </cell>
          <cell r="AP66">
            <v>0</v>
          </cell>
          <cell r="AQ66">
            <v>0</v>
          </cell>
          <cell r="AR66">
            <v>0</v>
          </cell>
          <cell r="BR66">
            <v>0</v>
          </cell>
        </row>
        <row r="67">
          <cell r="Q67">
            <v>0</v>
          </cell>
          <cell r="S67">
            <v>0</v>
          </cell>
          <cell r="AP67">
            <v>0</v>
          </cell>
          <cell r="AQ67">
            <v>0</v>
          </cell>
          <cell r="AR67">
            <v>0</v>
          </cell>
          <cell r="BR67">
            <v>0</v>
          </cell>
        </row>
        <row r="70">
          <cell r="Q70">
            <v>0</v>
          </cell>
          <cell r="S70">
            <v>0</v>
          </cell>
          <cell r="AP70">
            <v>0</v>
          </cell>
          <cell r="AQ70">
            <v>0</v>
          </cell>
          <cell r="AR70">
            <v>0</v>
          </cell>
          <cell r="BR70">
            <v>0</v>
          </cell>
        </row>
        <row r="71">
          <cell r="Q71">
            <v>0</v>
          </cell>
          <cell r="S71">
            <v>0</v>
          </cell>
          <cell r="AP71">
            <v>0</v>
          </cell>
          <cell r="AQ71">
            <v>0</v>
          </cell>
          <cell r="AR71">
            <v>0</v>
          </cell>
          <cell r="BR71">
            <v>0</v>
          </cell>
        </row>
        <row r="72">
          <cell r="Q72">
            <v>0</v>
          </cell>
          <cell r="S72">
            <v>0</v>
          </cell>
          <cell r="AP72">
            <v>0</v>
          </cell>
          <cell r="AQ72">
            <v>0</v>
          </cell>
          <cell r="AR72">
            <v>0</v>
          </cell>
          <cell r="BR72">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0"/>
  <sheetViews>
    <sheetView showZeros="0" zoomScaleNormal="100" workbookViewId="0">
      <pane xSplit="1" ySplit="3" topLeftCell="B4" activePane="bottomRight" state="frozen"/>
      <selection activeCell="B143" sqref="B143"/>
      <selection pane="topRight" activeCell="B143" sqref="B143"/>
      <selection pane="bottomLeft" activeCell="B143" sqref="B143"/>
      <selection pane="bottomRight" activeCell="C7" sqref="C7"/>
    </sheetView>
  </sheetViews>
  <sheetFormatPr defaultColWidth="15.54296875" defaultRowHeight="15.6" x14ac:dyDescent="0.35"/>
  <cols>
    <col min="1" max="1" width="7.81640625" style="42" customWidth="1"/>
    <col min="2" max="2" width="12.54296875" style="40" customWidth="1"/>
    <col min="3" max="3" width="46.26953125" style="40" customWidth="1"/>
    <col min="4" max="209" width="15.54296875" style="40"/>
    <col min="210" max="210" width="7.36328125" style="40" customWidth="1"/>
    <col min="211" max="211" width="12.54296875" style="40" customWidth="1"/>
    <col min="212" max="212" width="54.1796875" style="40" customWidth="1"/>
    <col min="213" max="465" width="15.54296875" style="40"/>
    <col min="466" max="466" width="7.36328125" style="40" customWidth="1"/>
    <col min="467" max="467" width="12.54296875" style="40" customWidth="1"/>
    <col min="468" max="468" width="54.1796875" style="40" customWidth="1"/>
    <col min="469" max="721" width="15.54296875" style="40"/>
    <col min="722" max="722" width="7.36328125" style="40" customWidth="1"/>
    <col min="723" max="723" width="12.54296875" style="40" customWidth="1"/>
    <col min="724" max="724" width="54.1796875" style="40" customWidth="1"/>
    <col min="725" max="977" width="15.54296875" style="40"/>
    <col min="978" max="978" width="7.36328125" style="40" customWidth="1"/>
    <col min="979" max="979" width="12.54296875" style="40" customWidth="1"/>
    <col min="980" max="980" width="54.1796875" style="40" customWidth="1"/>
    <col min="981" max="1233" width="15.54296875" style="40"/>
    <col min="1234" max="1234" width="7.36328125" style="40" customWidth="1"/>
    <col min="1235" max="1235" width="12.54296875" style="40" customWidth="1"/>
    <col min="1236" max="1236" width="54.1796875" style="40" customWidth="1"/>
    <col min="1237" max="1489" width="15.54296875" style="40"/>
    <col min="1490" max="1490" width="7.36328125" style="40" customWidth="1"/>
    <col min="1491" max="1491" width="12.54296875" style="40" customWidth="1"/>
    <col min="1492" max="1492" width="54.1796875" style="40" customWidth="1"/>
    <col min="1493" max="1745" width="15.54296875" style="40"/>
    <col min="1746" max="1746" width="7.36328125" style="40" customWidth="1"/>
    <col min="1747" max="1747" width="12.54296875" style="40" customWidth="1"/>
    <col min="1748" max="1748" width="54.1796875" style="40" customWidth="1"/>
    <col min="1749" max="2001" width="15.54296875" style="40"/>
    <col min="2002" max="2002" width="7.36328125" style="40" customWidth="1"/>
    <col min="2003" max="2003" width="12.54296875" style="40" customWidth="1"/>
    <col min="2004" max="2004" width="54.1796875" style="40" customWidth="1"/>
    <col min="2005" max="2257" width="15.54296875" style="40"/>
    <col min="2258" max="2258" width="7.36328125" style="40" customWidth="1"/>
    <col min="2259" max="2259" width="12.54296875" style="40" customWidth="1"/>
    <col min="2260" max="2260" width="54.1796875" style="40" customWidth="1"/>
    <col min="2261" max="2513" width="15.54296875" style="40"/>
    <col min="2514" max="2514" width="7.36328125" style="40" customWidth="1"/>
    <col min="2515" max="2515" width="12.54296875" style="40" customWidth="1"/>
    <col min="2516" max="2516" width="54.1796875" style="40" customWidth="1"/>
    <col min="2517" max="2769" width="15.54296875" style="40"/>
    <col min="2770" max="2770" width="7.36328125" style="40" customWidth="1"/>
    <col min="2771" max="2771" width="12.54296875" style="40" customWidth="1"/>
    <col min="2772" max="2772" width="54.1796875" style="40" customWidth="1"/>
    <col min="2773" max="3025" width="15.54296875" style="40"/>
    <col min="3026" max="3026" width="7.36328125" style="40" customWidth="1"/>
    <col min="3027" max="3027" width="12.54296875" style="40" customWidth="1"/>
    <col min="3028" max="3028" width="54.1796875" style="40" customWidth="1"/>
    <col min="3029" max="3281" width="15.54296875" style="40"/>
    <col min="3282" max="3282" width="7.36328125" style="40" customWidth="1"/>
    <col min="3283" max="3283" width="12.54296875" style="40" customWidth="1"/>
    <col min="3284" max="3284" width="54.1796875" style="40" customWidth="1"/>
    <col min="3285" max="3537" width="15.54296875" style="40"/>
    <col min="3538" max="3538" width="7.36328125" style="40" customWidth="1"/>
    <col min="3539" max="3539" width="12.54296875" style="40" customWidth="1"/>
    <col min="3540" max="3540" width="54.1796875" style="40" customWidth="1"/>
    <col min="3541" max="3793" width="15.54296875" style="40"/>
    <col min="3794" max="3794" width="7.36328125" style="40" customWidth="1"/>
    <col min="3795" max="3795" width="12.54296875" style="40" customWidth="1"/>
    <col min="3796" max="3796" width="54.1796875" style="40" customWidth="1"/>
    <col min="3797" max="4049" width="15.54296875" style="40"/>
    <col min="4050" max="4050" width="7.36328125" style="40" customWidth="1"/>
    <col min="4051" max="4051" width="12.54296875" style="40" customWidth="1"/>
    <col min="4052" max="4052" width="54.1796875" style="40" customWidth="1"/>
    <col min="4053" max="4305" width="15.54296875" style="40"/>
    <col min="4306" max="4306" width="7.36328125" style="40" customWidth="1"/>
    <col min="4307" max="4307" width="12.54296875" style="40" customWidth="1"/>
    <col min="4308" max="4308" width="54.1796875" style="40" customWidth="1"/>
    <col min="4309" max="4561" width="15.54296875" style="40"/>
    <col min="4562" max="4562" width="7.36328125" style="40" customWidth="1"/>
    <col min="4563" max="4563" width="12.54296875" style="40" customWidth="1"/>
    <col min="4564" max="4564" width="54.1796875" style="40" customWidth="1"/>
    <col min="4565" max="4817" width="15.54296875" style="40"/>
    <col min="4818" max="4818" width="7.36328125" style="40" customWidth="1"/>
    <col min="4819" max="4819" width="12.54296875" style="40" customWidth="1"/>
    <col min="4820" max="4820" width="54.1796875" style="40" customWidth="1"/>
    <col min="4821" max="5073" width="15.54296875" style="40"/>
    <col min="5074" max="5074" width="7.36328125" style="40" customWidth="1"/>
    <col min="5075" max="5075" width="12.54296875" style="40" customWidth="1"/>
    <col min="5076" max="5076" width="54.1796875" style="40" customWidth="1"/>
    <col min="5077" max="5329" width="15.54296875" style="40"/>
    <col min="5330" max="5330" width="7.36328125" style="40" customWidth="1"/>
    <col min="5331" max="5331" width="12.54296875" style="40" customWidth="1"/>
    <col min="5332" max="5332" width="54.1796875" style="40" customWidth="1"/>
    <col min="5333" max="5585" width="15.54296875" style="40"/>
    <col min="5586" max="5586" width="7.36328125" style="40" customWidth="1"/>
    <col min="5587" max="5587" width="12.54296875" style="40" customWidth="1"/>
    <col min="5588" max="5588" width="54.1796875" style="40" customWidth="1"/>
    <col min="5589" max="5841" width="15.54296875" style="40"/>
    <col min="5842" max="5842" width="7.36328125" style="40" customWidth="1"/>
    <col min="5843" max="5843" width="12.54296875" style="40" customWidth="1"/>
    <col min="5844" max="5844" width="54.1796875" style="40" customWidth="1"/>
    <col min="5845" max="6097" width="15.54296875" style="40"/>
    <col min="6098" max="6098" width="7.36328125" style="40" customWidth="1"/>
    <col min="6099" max="6099" width="12.54296875" style="40" customWidth="1"/>
    <col min="6100" max="6100" width="54.1796875" style="40" customWidth="1"/>
    <col min="6101" max="6353" width="15.54296875" style="40"/>
    <col min="6354" max="6354" width="7.36328125" style="40" customWidth="1"/>
    <col min="6355" max="6355" width="12.54296875" style="40" customWidth="1"/>
    <col min="6356" max="6356" width="54.1796875" style="40" customWidth="1"/>
    <col min="6357" max="6609" width="15.54296875" style="40"/>
    <col min="6610" max="6610" width="7.36328125" style="40" customWidth="1"/>
    <col min="6611" max="6611" width="12.54296875" style="40" customWidth="1"/>
    <col min="6612" max="6612" width="54.1796875" style="40" customWidth="1"/>
    <col min="6613" max="6865" width="15.54296875" style="40"/>
    <col min="6866" max="6866" width="7.36328125" style="40" customWidth="1"/>
    <col min="6867" max="6867" width="12.54296875" style="40" customWidth="1"/>
    <col min="6868" max="6868" width="54.1796875" style="40" customWidth="1"/>
    <col min="6869" max="7121" width="15.54296875" style="40"/>
    <col min="7122" max="7122" width="7.36328125" style="40" customWidth="1"/>
    <col min="7123" max="7123" width="12.54296875" style="40" customWidth="1"/>
    <col min="7124" max="7124" width="54.1796875" style="40" customWidth="1"/>
    <col min="7125" max="7377" width="15.54296875" style="40"/>
    <col min="7378" max="7378" width="7.36328125" style="40" customWidth="1"/>
    <col min="7379" max="7379" width="12.54296875" style="40" customWidth="1"/>
    <col min="7380" max="7380" width="54.1796875" style="40" customWidth="1"/>
    <col min="7381" max="7633" width="15.54296875" style="40"/>
    <col min="7634" max="7634" width="7.36328125" style="40" customWidth="1"/>
    <col min="7635" max="7635" width="12.54296875" style="40" customWidth="1"/>
    <col min="7636" max="7636" width="54.1796875" style="40" customWidth="1"/>
    <col min="7637" max="7889" width="15.54296875" style="40"/>
    <col min="7890" max="7890" width="7.36328125" style="40" customWidth="1"/>
    <col min="7891" max="7891" width="12.54296875" style="40" customWidth="1"/>
    <col min="7892" max="7892" width="54.1796875" style="40" customWidth="1"/>
    <col min="7893" max="8145" width="15.54296875" style="40"/>
    <col min="8146" max="8146" width="7.36328125" style="40" customWidth="1"/>
    <col min="8147" max="8147" width="12.54296875" style="40" customWidth="1"/>
    <col min="8148" max="8148" width="54.1796875" style="40" customWidth="1"/>
    <col min="8149" max="8401" width="15.54296875" style="40"/>
    <col min="8402" max="8402" width="7.36328125" style="40" customWidth="1"/>
    <col min="8403" max="8403" width="12.54296875" style="40" customWidth="1"/>
    <col min="8404" max="8404" width="54.1796875" style="40" customWidth="1"/>
    <col min="8405" max="8657" width="15.54296875" style="40"/>
    <col min="8658" max="8658" width="7.36328125" style="40" customWidth="1"/>
    <col min="8659" max="8659" width="12.54296875" style="40" customWidth="1"/>
    <col min="8660" max="8660" width="54.1796875" style="40" customWidth="1"/>
    <col min="8661" max="8913" width="15.54296875" style="40"/>
    <col min="8914" max="8914" width="7.36328125" style="40" customWidth="1"/>
    <col min="8915" max="8915" width="12.54296875" style="40" customWidth="1"/>
    <col min="8916" max="8916" width="54.1796875" style="40" customWidth="1"/>
    <col min="8917" max="9169" width="15.54296875" style="40"/>
    <col min="9170" max="9170" width="7.36328125" style="40" customWidth="1"/>
    <col min="9171" max="9171" width="12.54296875" style="40" customWidth="1"/>
    <col min="9172" max="9172" width="54.1796875" style="40" customWidth="1"/>
    <col min="9173" max="9425" width="15.54296875" style="40"/>
    <col min="9426" max="9426" width="7.36328125" style="40" customWidth="1"/>
    <col min="9427" max="9427" width="12.54296875" style="40" customWidth="1"/>
    <col min="9428" max="9428" width="54.1796875" style="40" customWidth="1"/>
    <col min="9429" max="9681" width="15.54296875" style="40"/>
    <col min="9682" max="9682" width="7.36328125" style="40" customWidth="1"/>
    <col min="9683" max="9683" width="12.54296875" style="40" customWidth="1"/>
    <col min="9684" max="9684" width="54.1796875" style="40" customWidth="1"/>
    <col min="9685" max="9937" width="15.54296875" style="40"/>
    <col min="9938" max="9938" width="7.36328125" style="40" customWidth="1"/>
    <col min="9939" max="9939" width="12.54296875" style="40" customWidth="1"/>
    <col min="9940" max="9940" width="54.1796875" style="40" customWidth="1"/>
    <col min="9941" max="10193" width="15.54296875" style="40"/>
    <col min="10194" max="10194" width="7.36328125" style="40" customWidth="1"/>
    <col min="10195" max="10195" width="12.54296875" style="40" customWidth="1"/>
    <col min="10196" max="10196" width="54.1796875" style="40" customWidth="1"/>
    <col min="10197" max="10449" width="15.54296875" style="40"/>
    <col min="10450" max="10450" width="7.36328125" style="40" customWidth="1"/>
    <col min="10451" max="10451" width="12.54296875" style="40" customWidth="1"/>
    <col min="10452" max="10452" width="54.1796875" style="40" customWidth="1"/>
    <col min="10453" max="10705" width="15.54296875" style="40"/>
    <col min="10706" max="10706" width="7.36328125" style="40" customWidth="1"/>
    <col min="10707" max="10707" width="12.54296875" style="40" customWidth="1"/>
    <col min="10708" max="10708" width="54.1796875" style="40" customWidth="1"/>
    <col min="10709" max="10961" width="15.54296875" style="40"/>
    <col min="10962" max="10962" width="7.36328125" style="40" customWidth="1"/>
    <col min="10963" max="10963" width="12.54296875" style="40" customWidth="1"/>
    <col min="10964" max="10964" width="54.1796875" style="40" customWidth="1"/>
    <col min="10965" max="11217" width="15.54296875" style="40"/>
    <col min="11218" max="11218" width="7.36328125" style="40" customWidth="1"/>
    <col min="11219" max="11219" width="12.54296875" style="40" customWidth="1"/>
    <col min="11220" max="11220" width="54.1796875" style="40" customWidth="1"/>
    <col min="11221" max="11473" width="15.54296875" style="40"/>
    <col min="11474" max="11474" width="7.36328125" style="40" customWidth="1"/>
    <col min="11475" max="11475" width="12.54296875" style="40" customWidth="1"/>
    <col min="11476" max="11476" width="54.1796875" style="40" customWidth="1"/>
    <col min="11477" max="11729" width="15.54296875" style="40"/>
    <col min="11730" max="11730" width="7.36328125" style="40" customWidth="1"/>
    <col min="11731" max="11731" width="12.54296875" style="40" customWidth="1"/>
    <col min="11732" max="11732" width="54.1796875" style="40" customWidth="1"/>
    <col min="11733" max="11985" width="15.54296875" style="40"/>
    <col min="11986" max="11986" width="7.36328125" style="40" customWidth="1"/>
    <col min="11987" max="11987" width="12.54296875" style="40" customWidth="1"/>
    <col min="11988" max="11988" width="54.1796875" style="40" customWidth="1"/>
    <col min="11989" max="12241" width="15.54296875" style="40"/>
    <col min="12242" max="12242" width="7.36328125" style="40" customWidth="1"/>
    <col min="12243" max="12243" width="12.54296875" style="40" customWidth="1"/>
    <col min="12244" max="12244" width="54.1796875" style="40" customWidth="1"/>
    <col min="12245" max="12497" width="15.54296875" style="40"/>
    <col min="12498" max="12498" width="7.36328125" style="40" customWidth="1"/>
    <col min="12499" max="12499" width="12.54296875" style="40" customWidth="1"/>
    <col min="12500" max="12500" width="54.1796875" style="40" customWidth="1"/>
    <col min="12501" max="12753" width="15.54296875" style="40"/>
    <col min="12754" max="12754" width="7.36328125" style="40" customWidth="1"/>
    <col min="12755" max="12755" width="12.54296875" style="40" customWidth="1"/>
    <col min="12756" max="12756" width="54.1796875" style="40" customWidth="1"/>
    <col min="12757" max="13009" width="15.54296875" style="40"/>
    <col min="13010" max="13010" width="7.36328125" style="40" customWidth="1"/>
    <col min="13011" max="13011" width="12.54296875" style="40" customWidth="1"/>
    <col min="13012" max="13012" width="54.1796875" style="40" customWidth="1"/>
    <col min="13013" max="13265" width="15.54296875" style="40"/>
    <col min="13266" max="13266" width="7.36328125" style="40" customWidth="1"/>
    <col min="13267" max="13267" width="12.54296875" style="40" customWidth="1"/>
    <col min="13268" max="13268" width="54.1796875" style="40" customWidth="1"/>
    <col min="13269" max="13521" width="15.54296875" style="40"/>
    <col min="13522" max="13522" width="7.36328125" style="40" customWidth="1"/>
    <col min="13523" max="13523" width="12.54296875" style="40" customWidth="1"/>
    <col min="13524" max="13524" width="54.1796875" style="40" customWidth="1"/>
    <col min="13525" max="13777" width="15.54296875" style="40"/>
    <col min="13778" max="13778" width="7.36328125" style="40" customWidth="1"/>
    <col min="13779" max="13779" width="12.54296875" style="40" customWidth="1"/>
    <col min="13780" max="13780" width="54.1796875" style="40" customWidth="1"/>
    <col min="13781" max="14033" width="15.54296875" style="40"/>
    <col min="14034" max="14034" width="7.36328125" style="40" customWidth="1"/>
    <col min="14035" max="14035" width="12.54296875" style="40" customWidth="1"/>
    <col min="14036" max="14036" width="54.1796875" style="40" customWidth="1"/>
    <col min="14037" max="14289" width="15.54296875" style="40"/>
    <col min="14290" max="14290" width="7.36328125" style="40" customWidth="1"/>
    <col min="14291" max="14291" width="12.54296875" style="40" customWidth="1"/>
    <col min="14292" max="14292" width="54.1796875" style="40" customWidth="1"/>
    <col min="14293" max="14545" width="15.54296875" style="40"/>
    <col min="14546" max="14546" width="7.36328125" style="40" customWidth="1"/>
    <col min="14547" max="14547" width="12.54296875" style="40" customWidth="1"/>
    <col min="14548" max="14548" width="54.1796875" style="40" customWidth="1"/>
    <col min="14549" max="14801" width="15.54296875" style="40"/>
    <col min="14802" max="14802" width="7.36328125" style="40" customWidth="1"/>
    <col min="14803" max="14803" width="12.54296875" style="40" customWidth="1"/>
    <col min="14804" max="14804" width="54.1796875" style="40" customWidth="1"/>
    <col min="14805" max="15057" width="15.54296875" style="40"/>
    <col min="15058" max="15058" width="7.36328125" style="40" customWidth="1"/>
    <col min="15059" max="15059" width="12.54296875" style="40" customWidth="1"/>
    <col min="15060" max="15060" width="54.1796875" style="40" customWidth="1"/>
    <col min="15061" max="15313" width="15.54296875" style="40"/>
    <col min="15314" max="15314" width="7.36328125" style="40" customWidth="1"/>
    <col min="15315" max="15315" width="12.54296875" style="40" customWidth="1"/>
    <col min="15316" max="15316" width="54.1796875" style="40" customWidth="1"/>
    <col min="15317" max="15569" width="15.54296875" style="40"/>
    <col min="15570" max="15570" width="7.36328125" style="40" customWidth="1"/>
    <col min="15571" max="15571" width="12.54296875" style="40" customWidth="1"/>
    <col min="15572" max="15572" width="54.1796875" style="40" customWidth="1"/>
    <col min="15573" max="15825" width="15.54296875" style="40"/>
    <col min="15826" max="15826" width="7.36328125" style="40" customWidth="1"/>
    <col min="15827" max="15827" width="12.54296875" style="40" customWidth="1"/>
    <col min="15828" max="15828" width="54.1796875" style="40" customWidth="1"/>
    <col min="15829" max="16081" width="15.54296875" style="40"/>
    <col min="16082" max="16082" width="7.36328125" style="40" customWidth="1"/>
    <col min="16083" max="16083" width="12.54296875" style="40" customWidth="1"/>
    <col min="16084" max="16084" width="54.1796875" style="40" customWidth="1"/>
    <col min="16085" max="16384" width="15.54296875" style="40"/>
  </cols>
  <sheetData>
    <row r="1" spans="1:3" ht="56.7" customHeight="1" x14ac:dyDescent="0.35">
      <c r="A1" s="276" t="s">
        <v>566</v>
      </c>
      <c r="B1" s="277"/>
      <c r="C1" s="277"/>
    </row>
    <row r="2" spans="1:3" x14ac:dyDescent="0.35">
      <c r="A2" s="38"/>
      <c r="B2" s="39"/>
      <c r="C2" s="39"/>
    </row>
    <row r="3" spans="1:3" s="42" customFormat="1" ht="67.95" customHeight="1" x14ac:dyDescent="0.35">
      <c r="A3" s="41" t="s">
        <v>2</v>
      </c>
      <c r="B3" s="41" t="s">
        <v>559</v>
      </c>
      <c r="C3" s="41" t="s">
        <v>560</v>
      </c>
    </row>
    <row r="4" spans="1:3" ht="67.95" customHeight="1" x14ac:dyDescent="0.35">
      <c r="A4" s="43">
        <v>1</v>
      </c>
      <c r="B4" s="43" t="s">
        <v>561</v>
      </c>
      <c r="C4" s="44" t="s">
        <v>567</v>
      </c>
    </row>
    <row r="5" spans="1:3" ht="67.95" customHeight="1" x14ac:dyDescent="0.35">
      <c r="A5" s="43">
        <v>2</v>
      </c>
      <c r="B5" s="43" t="s">
        <v>562</v>
      </c>
      <c r="C5" s="44" t="s">
        <v>568</v>
      </c>
    </row>
    <row r="6" spans="1:3" ht="67.95" customHeight="1" x14ac:dyDescent="0.35">
      <c r="A6" s="43">
        <v>3</v>
      </c>
      <c r="B6" s="43" t="s">
        <v>457</v>
      </c>
      <c r="C6" s="44" t="s">
        <v>569</v>
      </c>
    </row>
    <row r="7" spans="1:3" ht="67.95" customHeight="1" x14ac:dyDescent="0.35">
      <c r="A7" s="43">
        <v>4</v>
      </c>
      <c r="B7" s="43" t="s">
        <v>563</v>
      </c>
      <c r="C7" s="44" t="s">
        <v>570</v>
      </c>
    </row>
    <row r="8" spans="1:3" ht="67.95" customHeight="1" x14ac:dyDescent="0.35">
      <c r="A8" s="43">
        <v>5</v>
      </c>
      <c r="B8" s="43" t="s">
        <v>487</v>
      </c>
      <c r="C8" s="44" t="s">
        <v>700</v>
      </c>
    </row>
    <row r="9" spans="1:3" ht="67.95" customHeight="1" x14ac:dyDescent="0.35">
      <c r="A9" s="43">
        <v>6</v>
      </c>
      <c r="B9" s="43" t="s">
        <v>489</v>
      </c>
      <c r="C9" s="44" t="s">
        <v>571</v>
      </c>
    </row>
    <row r="10" spans="1:3" ht="39" hidden="1" customHeight="1" x14ac:dyDescent="0.35">
      <c r="A10" s="43">
        <v>7</v>
      </c>
      <c r="B10" s="43" t="s">
        <v>564</v>
      </c>
      <c r="C10" s="44" t="s">
        <v>565</v>
      </c>
    </row>
    <row r="11" spans="1:3" ht="67.95" customHeight="1" x14ac:dyDescent="0.35">
      <c r="A11" s="43">
        <v>7</v>
      </c>
      <c r="B11" s="43" t="s">
        <v>537</v>
      </c>
      <c r="C11" s="44" t="s">
        <v>701</v>
      </c>
    </row>
    <row r="12" spans="1:3" ht="67.95" customHeight="1" x14ac:dyDescent="0.35">
      <c r="A12" s="43">
        <v>8</v>
      </c>
      <c r="B12" s="43" t="s">
        <v>549</v>
      </c>
      <c r="C12" s="44" t="s">
        <v>572</v>
      </c>
    </row>
    <row r="33" s="40" customFormat="1" x14ac:dyDescent="0.35"/>
    <row r="34" s="40" customFormat="1" x14ac:dyDescent="0.35"/>
    <row r="35" s="40" customFormat="1" x14ac:dyDescent="0.35"/>
    <row r="36" s="40" customFormat="1" x14ac:dyDescent="0.35"/>
    <row r="37" s="40" customFormat="1" x14ac:dyDescent="0.35"/>
    <row r="38" s="40" customFormat="1" x14ac:dyDescent="0.35"/>
    <row r="39" s="40" customFormat="1" x14ac:dyDescent="0.35"/>
    <row r="40" s="40" customFormat="1" x14ac:dyDescent="0.35"/>
    <row r="41" s="40" customFormat="1" x14ac:dyDescent="0.35"/>
    <row r="42" s="40" customFormat="1" x14ac:dyDescent="0.35"/>
    <row r="43" s="40" customFormat="1" x14ac:dyDescent="0.35"/>
    <row r="44" s="40" customFormat="1" x14ac:dyDescent="0.35"/>
    <row r="45" s="40" customFormat="1" x14ac:dyDescent="0.35"/>
    <row r="46" s="40" customFormat="1" x14ac:dyDescent="0.35"/>
    <row r="47" s="40" customFormat="1" x14ac:dyDescent="0.35"/>
    <row r="48" s="40" customFormat="1" x14ac:dyDescent="0.35"/>
    <row r="49" s="40" customFormat="1" x14ac:dyDescent="0.35"/>
    <row r="50" s="40" customFormat="1" x14ac:dyDescent="0.35"/>
    <row r="51" s="40" customFormat="1" x14ac:dyDescent="0.35"/>
    <row r="52" s="40" customFormat="1" x14ac:dyDescent="0.35"/>
    <row r="53" s="40" customFormat="1" x14ac:dyDescent="0.35"/>
    <row r="54" s="40" customFormat="1" x14ac:dyDescent="0.35"/>
    <row r="55" s="40" customFormat="1" x14ac:dyDescent="0.35"/>
    <row r="56" s="40" customFormat="1" x14ac:dyDescent="0.35"/>
    <row r="57" s="40" customFormat="1" x14ac:dyDescent="0.35"/>
    <row r="58" s="40" customFormat="1" x14ac:dyDescent="0.35"/>
    <row r="59" s="40" customFormat="1" x14ac:dyDescent="0.35"/>
    <row r="60" s="40" customFormat="1" x14ac:dyDescent="0.35"/>
    <row r="61" s="40" customFormat="1" x14ac:dyDescent="0.35"/>
    <row r="62" s="40" customFormat="1" x14ac:dyDescent="0.35"/>
    <row r="63" s="40" customFormat="1" x14ac:dyDescent="0.35"/>
    <row r="64" s="40" customFormat="1" x14ac:dyDescent="0.35"/>
    <row r="65" s="40" customFormat="1" x14ac:dyDescent="0.35"/>
    <row r="66" s="40" customFormat="1" x14ac:dyDescent="0.35"/>
    <row r="67" s="40" customFormat="1" x14ac:dyDescent="0.35"/>
    <row r="68" s="40" customFormat="1" x14ac:dyDescent="0.35"/>
    <row r="69" s="40" customFormat="1" x14ac:dyDescent="0.35"/>
    <row r="70" s="40" customFormat="1" x14ac:dyDescent="0.35"/>
    <row r="71" s="40" customFormat="1" x14ac:dyDescent="0.35"/>
    <row r="72" s="40" customFormat="1" x14ac:dyDescent="0.35"/>
    <row r="73" s="40" customFormat="1" x14ac:dyDescent="0.35"/>
    <row r="74" s="40" customFormat="1" x14ac:dyDescent="0.35"/>
    <row r="75" s="40" customFormat="1" x14ac:dyDescent="0.35"/>
    <row r="76" s="40" customFormat="1" x14ac:dyDescent="0.35"/>
    <row r="77" s="40" customFormat="1" x14ac:dyDescent="0.35"/>
    <row r="78" s="40" customFormat="1" x14ac:dyDescent="0.35"/>
    <row r="79" s="40" customFormat="1" x14ac:dyDescent="0.35"/>
    <row r="80" s="40" customFormat="1" x14ac:dyDescent="0.35"/>
    <row r="81" s="40" customFormat="1" x14ac:dyDescent="0.35"/>
    <row r="82" s="40" customFormat="1" x14ac:dyDescent="0.35"/>
    <row r="83" s="40" customFormat="1" x14ac:dyDescent="0.35"/>
    <row r="84" s="40" customFormat="1" x14ac:dyDescent="0.35"/>
    <row r="85" s="40" customFormat="1" x14ac:dyDescent="0.35"/>
    <row r="86" s="40" customFormat="1" x14ac:dyDescent="0.35"/>
    <row r="87" s="40" customFormat="1" x14ac:dyDescent="0.35"/>
    <row r="88" s="40" customFormat="1" x14ac:dyDescent="0.35"/>
    <row r="89" s="40" customFormat="1" x14ac:dyDescent="0.35"/>
    <row r="90" s="40" customFormat="1" x14ac:dyDescent="0.35"/>
    <row r="91" s="40" customFormat="1" x14ac:dyDescent="0.35"/>
    <row r="92" s="40" customFormat="1" x14ac:dyDescent="0.35"/>
    <row r="93" s="40" customFormat="1" x14ac:dyDescent="0.35"/>
    <row r="94" s="40" customFormat="1" x14ac:dyDescent="0.35"/>
    <row r="95" s="40" customFormat="1" x14ac:dyDescent="0.35"/>
    <row r="96" s="40" customFormat="1" x14ac:dyDescent="0.35"/>
    <row r="97" spans="1:19" x14ac:dyDescent="0.35">
      <c r="A97" s="40"/>
    </row>
    <row r="98" spans="1:19" x14ac:dyDescent="0.35">
      <c r="A98" s="40"/>
    </row>
    <row r="99" spans="1:19" x14ac:dyDescent="0.35">
      <c r="A99" s="40"/>
    </row>
    <row r="100" spans="1:19" x14ac:dyDescent="0.35">
      <c r="A100" s="40"/>
    </row>
    <row r="101" spans="1:19" x14ac:dyDescent="0.35">
      <c r="A101" s="40"/>
    </row>
    <row r="102" spans="1:19" x14ac:dyDescent="0.35">
      <c r="A102" s="40"/>
      <c r="Q102" s="40">
        <v>0</v>
      </c>
      <c r="R102" s="40">
        <v>0</v>
      </c>
      <c r="S102" s="40">
        <v>0</v>
      </c>
    </row>
    <row r="103" spans="1:19" x14ac:dyDescent="0.35">
      <c r="A103" s="40"/>
    </row>
    <row r="480" spans="1:1" x14ac:dyDescent="0.35">
      <c r="A480" s="40"/>
    </row>
  </sheetData>
  <mergeCells count="1">
    <mergeCell ref="A1:C1"/>
  </mergeCells>
  <conditionalFormatting sqref="A1:C5 A6:A12">
    <cfRule type="cellIs" dxfId="273" priority="1" stopIfTrue="1" operator="equal">
      <formula>0</formula>
    </cfRule>
  </conditionalFormatting>
  <conditionalFormatting sqref="A1:HA65493">
    <cfRule type="cellIs" dxfId="272" priority="2" stopIfTrue="1" operator="equal">
      <formula>0</formula>
    </cfRule>
    <cfRule type="cellIs" dxfId="271" priority="3" stopIfTrue="1" operator="equal">
      <formula>0</formula>
    </cfRule>
    <cfRule type="cellIs" dxfId="270" priority="4" stopIfTrue="1" operator="equal">
      <formula>0</formula>
    </cfRule>
  </conditionalFormatting>
  <pageMargins left="0.78740157480314965" right="0.59055118110236227"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09541-D63E-40FB-9339-7BEB1CD67A75}">
  <dimension ref="C3:G22"/>
  <sheetViews>
    <sheetView workbookViewId="0">
      <selection activeCell="E8" sqref="E8"/>
    </sheetView>
  </sheetViews>
  <sheetFormatPr defaultRowHeight="18" x14ac:dyDescent="0.35"/>
  <cols>
    <col min="3" max="3" width="5.54296875" customWidth="1"/>
    <col min="4" max="4" width="34.81640625" customWidth="1"/>
  </cols>
  <sheetData>
    <row r="3" spans="3:7" ht="18.600000000000001" thickBot="1" x14ac:dyDescent="0.4"/>
    <row r="4" spans="3:7" ht="18" customHeight="1" thickBot="1" x14ac:dyDescent="0.4">
      <c r="C4" s="383" t="s">
        <v>2</v>
      </c>
      <c r="D4" s="383" t="s">
        <v>3</v>
      </c>
      <c r="E4" s="385" t="s">
        <v>688</v>
      </c>
      <c r="F4" s="386"/>
      <c r="G4" s="387"/>
    </row>
    <row r="5" spans="3:7" ht="32.4" thickBot="1" x14ac:dyDescent="0.4">
      <c r="C5" s="384"/>
      <c r="D5" s="384"/>
      <c r="E5" s="144" t="s">
        <v>683</v>
      </c>
      <c r="F5" s="145" t="s">
        <v>684</v>
      </c>
      <c r="G5" s="145" t="s">
        <v>689</v>
      </c>
    </row>
    <row r="6" spans="3:7" ht="18.600000000000001" thickBot="1" x14ac:dyDescent="0.4">
      <c r="C6" s="146">
        <v>1</v>
      </c>
      <c r="D6" s="147" t="s">
        <v>685</v>
      </c>
      <c r="E6" s="146">
        <f>F6+G6</f>
        <v>3</v>
      </c>
      <c r="F6" s="148">
        <v>3</v>
      </c>
      <c r="G6" s="148"/>
    </row>
    <row r="7" spans="3:7" ht="18.600000000000001" thickBot="1" x14ac:dyDescent="0.4">
      <c r="C7" s="146">
        <v>2</v>
      </c>
      <c r="D7" s="147" t="s">
        <v>686</v>
      </c>
      <c r="E7" s="146">
        <f t="shared" ref="E7:E21" si="0">F7+G7</f>
        <v>16</v>
      </c>
      <c r="F7" s="148">
        <v>16</v>
      </c>
      <c r="G7" s="148"/>
    </row>
    <row r="8" spans="3:7" ht="18.600000000000001" thickBot="1" x14ac:dyDescent="0.4">
      <c r="C8" s="146">
        <v>3</v>
      </c>
      <c r="D8" s="147" t="s">
        <v>79</v>
      </c>
      <c r="E8" s="146">
        <f t="shared" si="0"/>
        <v>14</v>
      </c>
      <c r="F8" s="148">
        <v>13</v>
      </c>
      <c r="G8" s="148">
        <v>1</v>
      </c>
    </row>
    <row r="9" spans="3:7" ht="18.600000000000001" thickBot="1" x14ac:dyDescent="0.4">
      <c r="C9" s="146">
        <v>4</v>
      </c>
      <c r="D9" s="147" t="s">
        <v>97</v>
      </c>
      <c r="E9" s="146">
        <f t="shared" si="0"/>
        <v>1</v>
      </c>
      <c r="F9" s="148">
        <v>1</v>
      </c>
      <c r="G9" s="148"/>
    </row>
    <row r="10" spans="3:7" ht="31.8" thickBot="1" x14ac:dyDescent="0.4">
      <c r="C10" s="146">
        <v>5</v>
      </c>
      <c r="D10" s="147" t="s">
        <v>690</v>
      </c>
      <c r="E10" s="146">
        <f t="shared" si="0"/>
        <v>9</v>
      </c>
      <c r="F10" s="146">
        <v>8</v>
      </c>
      <c r="G10" s="146">
        <v>1</v>
      </c>
    </row>
    <row r="11" spans="3:7" ht="18.600000000000001" thickBot="1" x14ac:dyDescent="0.4">
      <c r="C11" s="146">
        <v>6</v>
      </c>
      <c r="D11" s="147" t="s">
        <v>112</v>
      </c>
      <c r="E11" s="146">
        <f t="shared" si="0"/>
        <v>4</v>
      </c>
      <c r="F11" s="148">
        <v>4</v>
      </c>
      <c r="G11" s="148"/>
    </row>
    <row r="12" spans="3:7" ht="18.600000000000001" thickBot="1" x14ac:dyDescent="0.4">
      <c r="C12" s="146">
        <v>7</v>
      </c>
      <c r="D12" s="147" t="s">
        <v>117</v>
      </c>
      <c r="E12" s="146">
        <f t="shared" si="0"/>
        <v>2</v>
      </c>
      <c r="F12" s="148">
        <v>2</v>
      </c>
      <c r="G12" s="148"/>
    </row>
    <row r="13" spans="3:7" ht="18.600000000000001" thickBot="1" x14ac:dyDescent="0.4">
      <c r="C13" s="146">
        <v>8</v>
      </c>
      <c r="D13" s="147" t="s">
        <v>123</v>
      </c>
      <c r="E13" s="146">
        <f t="shared" si="0"/>
        <v>3</v>
      </c>
      <c r="F13" s="148">
        <v>3</v>
      </c>
      <c r="G13" s="148"/>
    </row>
    <row r="14" spans="3:7" ht="18.600000000000001" thickBot="1" x14ac:dyDescent="0.4">
      <c r="C14" s="146">
        <v>9</v>
      </c>
      <c r="D14" s="147" t="s">
        <v>129</v>
      </c>
      <c r="E14" s="146">
        <f t="shared" si="0"/>
        <v>4</v>
      </c>
      <c r="F14" s="148">
        <v>3</v>
      </c>
      <c r="G14" s="148">
        <v>1</v>
      </c>
    </row>
    <row r="15" spans="3:7" ht="18.600000000000001" thickBot="1" x14ac:dyDescent="0.4">
      <c r="C15" s="146">
        <v>10</v>
      </c>
      <c r="D15" s="147" t="s">
        <v>133</v>
      </c>
      <c r="E15" s="146">
        <f t="shared" si="0"/>
        <v>6</v>
      </c>
      <c r="F15" s="148">
        <v>4</v>
      </c>
      <c r="G15" s="148">
        <v>2</v>
      </c>
    </row>
    <row r="16" spans="3:7" ht="18.600000000000001" thickBot="1" x14ac:dyDescent="0.4">
      <c r="C16" s="146">
        <v>11</v>
      </c>
      <c r="D16" s="147" t="s">
        <v>140</v>
      </c>
      <c r="E16" s="146">
        <f t="shared" si="0"/>
        <v>3</v>
      </c>
      <c r="F16" s="148">
        <v>3</v>
      </c>
      <c r="G16" s="148"/>
    </row>
    <row r="17" spans="3:7" ht="18.600000000000001" thickBot="1" x14ac:dyDescent="0.4">
      <c r="C17" s="146">
        <v>12</v>
      </c>
      <c r="D17" s="147" t="s">
        <v>558</v>
      </c>
      <c r="E17" s="146">
        <f t="shared" si="0"/>
        <v>1</v>
      </c>
      <c r="F17" s="148">
        <v>1</v>
      </c>
      <c r="G17" s="148"/>
    </row>
    <row r="18" spans="3:7" ht="18.600000000000001" thickBot="1" x14ac:dyDescent="0.4">
      <c r="C18" s="146">
        <v>13</v>
      </c>
      <c r="D18" s="147" t="s">
        <v>146</v>
      </c>
      <c r="E18" s="146">
        <f t="shared" si="0"/>
        <v>17</v>
      </c>
      <c r="F18" s="148">
        <v>13</v>
      </c>
      <c r="G18" s="148">
        <v>4</v>
      </c>
    </row>
    <row r="19" spans="3:7" ht="18.600000000000001" thickBot="1" x14ac:dyDescent="0.4">
      <c r="C19" s="146">
        <v>14</v>
      </c>
      <c r="D19" s="147" t="s">
        <v>155</v>
      </c>
      <c r="E19" s="146">
        <f t="shared" si="0"/>
        <v>14</v>
      </c>
      <c r="F19" s="148">
        <v>14</v>
      </c>
      <c r="G19" s="148"/>
    </row>
    <row r="20" spans="3:7" ht="18.600000000000001" thickBot="1" x14ac:dyDescent="0.4">
      <c r="C20" s="146">
        <v>15</v>
      </c>
      <c r="D20" s="147" t="s">
        <v>158</v>
      </c>
      <c r="E20" s="146">
        <f t="shared" si="0"/>
        <v>3</v>
      </c>
      <c r="F20" s="148">
        <v>3</v>
      </c>
      <c r="G20" s="148"/>
    </row>
    <row r="21" spans="3:7" ht="18.600000000000001" thickBot="1" x14ac:dyDescent="0.4">
      <c r="C21" s="146">
        <v>16</v>
      </c>
      <c r="D21" s="147" t="s">
        <v>163</v>
      </c>
      <c r="E21" s="146">
        <f t="shared" si="0"/>
        <v>5</v>
      </c>
      <c r="F21" s="148">
        <v>4</v>
      </c>
      <c r="G21" s="148">
        <v>1</v>
      </c>
    </row>
    <row r="22" spans="3:7" ht="18.600000000000001" thickBot="1" x14ac:dyDescent="0.4">
      <c r="C22" s="149"/>
      <c r="D22" s="149" t="s">
        <v>687</v>
      </c>
      <c r="E22" s="144">
        <f>SUM(E6:E21)</f>
        <v>105</v>
      </c>
      <c r="F22" s="144">
        <f>SUM(F6:F21)</f>
        <v>95</v>
      </c>
      <c r="G22" s="144">
        <f>SUM(G6:G21)</f>
        <v>10</v>
      </c>
    </row>
  </sheetData>
  <mergeCells count="3">
    <mergeCell ref="C4:C5"/>
    <mergeCell ref="D4:D5"/>
    <mergeCell ref="E4:G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D20"/>
  <sheetViews>
    <sheetView workbookViewId="0">
      <selection activeCell="A3" sqref="A3:D20"/>
    </sheetView>
  </sheetViews>
  <sheetFormatPr defaultRowHeight="18" x14ac:dyDescent="0.35"/>
  <cols>
    <col min="2" max="2" width="28.54296875" customWidth="1"/>
    <col min="3" max="3" width="11.6328125" customWidth="1"/>
    <col min="4" max="4" width="16.81640625" customWidth="1"/>
    <col min="10" max="10" width="15.453125" bestFit="1" customWidth="1"/>
  </cols>
  <sheetData>
    <row r="3" spans="1:4" ht="31.2" x14ac:dyDescent="0.35">
      <c r="A3" s="150" t="s">
        <v>2</v>
      </c>
      <c r="B3" s="150" t="s">
        <v>551</v>
      </c>
      <c r="C3" s="151" t="s">
        <v>552</v>
      </c>
      <c r="D3" s="151" t="s">
        <v>553</v>
      </c>
    </row>
    <row r="4" spans="1:4" x14ac:dyDescent="0.35">
      <c r="A4" s="152">
        <v>1</v>
      </c>
      <c r="B4" s="153" t="s">
        <v>333</v>
      </c>
      <c r="C4" s="154">
        <v>16</v>
      </c>
      <c r="D4" s="155">
        <v>1.92</v>
      </c>
    </row>
    <row r="5" spans="1:4" x14ac:dyDescent="0.35">
      <c r="A5" s="154">
        <v>2</v>
      </c>
      <c r="B5" s="153" t="s">
        <v>557</v>
      </c>
      <c r="C5" s="154">
        <v>3</v>
      </c>
      <c r="D5" s="155">
        <v>23.875</v>
      </c>
    </row>
    <row r="6" spans="1:4" x14ac:dyDescent="0.35">
      <c r="A6" s="152">
        <v>3</v>
      </c>
      <c r="B6" s="153" t="s">
        <v>558</v>
      </c>
      <c r="C6" s="154">
        <v>1</v>
      </c>
      <c r="D6" s="156">
        <v>49.24</v>
      </c>
    </row>
    <row r="7" spans="1:4" x14ac:dyDescent="0.35">
      <c r="A7" s="154">
        <v>4</v>
      </c>
      <c r="B7" s="18" t="s">
        <v>327</v>
      </c>
      <c r="C7" s="154">
        <v>4</v>
      </c>
      <c r="D7" s="155">
        <v>12.35</v>
      </c>
    </row>
    <row r="8" spans="1:4" x14ac:dyDescent="0.35">
      <c r="A8" s="152">
        <v>5</v>
      </c>
      <c r="B8" s="18" t="s">
        <v>326</v>
      </c>
      <c r="C8" s="154">
        <v>5</v>
      </c>
      <c r="D8" s="155">
        <v>6.04</v>
      </c>
    </row>
    <row r="9" spans="1:4" x14ac:dyDescent="0.35">
      <c r="A9" s="154">
        <v>6</v>
      </c>
      <c r="B9" s="18" t="s">
        <v>329</v>
      </c>
      <c r="C9" s="157">
        <v>3</v>
      </c>
      <c r="D9" s="155">
        <v>1.62</v>
      </c>
    </row>
    <row r="10" spans="1:4" x14ac:dyDescent="0.35">
      <c r="A10" s="152">
        <v>7</v>
      </c>
      <c r="B10" s="23" t="s">
        <v>338</v>
      </c>
      <c r="C10" s="154">
        <v>4</v>
      </c>
      <c r="D10" s="156">
        <v>0.59299999999999997</v>
      </c>
    </row>
    <row r="11" spans="1:4" x14ac:dyDescent="0.35">
      <c r="A11" s="154">
        <v>8</v>
      </c>
      <c r="B11" s="23" t="s">
        <v>343</v>
      </c>
      <c r="C11" s="154">
        <v>2</v>
      </c>
      <c r="D11" s="156">
        <v>1.1299999999999999</v>
      </c>
    </row>
    <row r="12" spans="1:4" x14ac:dyDescent="0.35">
      <c r="A12" s="152">
        <v>9</v>
      </c>
      <c r="B12" s="23" t="s">
        <v>384</v>
      </c>
      <c r="C12" s="154">
        <v>14</v>
      </c>
      <c r="D12" s="155">
        <v>59.19</v>
      </c>
    </row>
    <row r="13" spans="1:4" x14ac:dyDescent="0.35">
      <c r="A13" s="154">
        <v>10</v>
      </c>
      <c r="B13" s="23" t="s">
        <v>386</v>
      </c>
      <c r="C13" s="154">
        <v>1</v>
      </c>
      <c r="D13" s="155">
        <v>5</v>
      </c>
    </row>
    <row r="14" spans="1:4" ht="31.2" x14ac:dyDescent="0.35">
      <c r="A14" s="152">
        <v>11</v>
      </c>
      <c r="B14" s="23" t="s">
        <v>581</v>
      </c>
      <c r="C14" s="154">
        <v>9</v>
      </c>
      <c r="D14" s="156">
        <v>0.8</v>
      </c>
    </row>
    <row r="15" spans="1:4" x14ac:dyDescent="0.35">
      <c r="A15" s="154">
        <v>12</v>
      </c>
      <c r="B15" s="153" t="s">
        <v>415</v>
      </c>
      <c r="C15" s="154">
        <v>3</v>
      </c>
      <c r="D15" s="156">
        <v>9.5399999999999991</v>
      </c>
    </row>
    <row r="16" spans="1:4" x14ac:dyDescent="0.35">
      <c r="A16" s="152">
        <v>13</v>
      </c>
      <c r="B16" s="153" t="s">
        <v>376</v>
      </c>
      <c r="C16" s="154">
        <v>6</v>
      </c>
      <c r="D16" s="156">
        <v>3.2</v>
      </c>
    </row>
    <row r="17" spans="1:4" x14ac:dyDescent="0.35">
      <c r="A17" s="154">
        <v>14</v>
      </c>
      <c r="B17" s="18" t="s">
        <v>378</v>
      </c>
      <c r="C17" s="154">
        <v>4</v>
      </c>
      <c r="D17" s="156">
        <v>7.04</v>
      </c>
    </row>
    <row r="18" spans="1:4" x14ac:dyDescent="0.35">
      <c r="A18" s="152">
        <v>15</v>
      </c>
      <c r="B18" s="18" t="s">
        <v>158</v>
      </c>
      <c r="C18" s="154">
        <v>3</v>
      </c>
      <c r="D18" s="156">
        <v>21.38</v>
      </c>
    </row>
    <row r="19" spans="1:4" s="37" customFormat="1" x14ac:dyDescent="0.35">
      <c r="A19" s="154">
        <v>16</v>
      </c>
      <c r="B19" s="158" t="s">
        <v>556</v>
      </c>
      <c r="C19" s="154">
        <v>2</v>
      </c>
      <c r="D19" s="156">
        <v>10.55</v>
      </c>
    </row>
    <row r="20" spans="1:4" x14ac:dyDescent="0.35">
      <c r="A20" s="150"/>
      <c r="B20" s="159" t="s">
        <v>555</v>
      </c>
      <c r="C20" s="150">
        <f>SUM(C4:C19)</f>
        <v>80</v>
      </c>
      <c r="D20" s="160">
        <f>SUM(D4:D19)</f>
        <v>213.46799999999999</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A80"/>
  <sheetViews>
    <sheetView showZeros="0" zoomScale="55" zoomScaleNormal="55" zoomScaleSheetLayoutView="40" workbookViewId="0">
      <pane xSplit="4" ySplit="6" topLeftCell="E57" activePane="bottomRight" state="frozen"/>
      <selection activeCell="C7" sqref="C7"/>
      <selection pane="topRight" activeCell="C7" sqref="C7"/>
      <selection pane="bottomLeft" activeCell="C7" sqref="C7"/>
      <selection pane="bottomRight" activeCell="I83" sqref="I83"/>
    </sheetView>
  </sheetViews>
  <sheetFormatPr defaultColWidth="8.81640625" defaultRowHeight="15.6" x14ac:dyDescent="0.35"/>
  <cols>
    <col min="1" max="1" width="9.81640625" style="72" bestFit="1" customWidth="1"/>
    <col min="2" max="2" width="45.1796875" style="72" customWidth="1"/>
    <col min="3" max="3" width="10.1796875" style="72" bestFit="1" customWidth="1"/>
    <col min="4" max="4" width="12.1796875" style="72" customWidth="1"/>
    <col min="5" max="5" width="12.1796875" style="72" hidden="1" customWidth="1"/>
    <col min="6" max="6" width="12" style="72" customWidth="1"/>
    <col min="7" max="7" width="13.54296875" style="72" customWidth="1"/>
    <col min="8" max="8" width="12.36328125" style="72" customWidth="1"/>
    <col min="9" max="9" width="13.90625" style="72" customWidth="1"/>
    <col min="10" max="10" width="10.08984375" style="72" customWidth="1"/>
    <col min="11" max="11" width="11.90625" style="72" customWidth="1"/>
    <col min="12" max="12" width="12.6328125" style="72" customWidth="1"/>
    <col min="13" max="13" width="11.6328125" style="72" customWidth="1"/>
    <col min="14" max="14" width="13.81640625" style="72" bestFit="1" customWidth="1"/>
    <col min="15" max="15" width="11.6328125" style="72" bestFit="1" customWidth="1"/>
    <col min="16" max="16" width="12.36328125" style="72" bestFit="1" customWidth="1"/>
    <col min="17" max="17" width="13.54296875" style="72" bestFit="1" customWidth="1"/>
    <col min="18" max="18" width="11.1796875" style="72" bestFit="1" customWidth="1"/>
    <col min="19" max="19" width="13.90625" style="72" bestFit="1" customWidth="1"/>
    <col min="20" max="20" width="10.453125" style="72" bestFit="1" customWidth="1"/>
    <col min="21" max="21" width="11.6328125" style="72" bestFit="1" customWidth="1"/>
    <col min="22" max="25" width="2" style="72" hidden="1" customWidth="1"/>
    <col min="26" max="26" width="7.90625" style="72" hidden="1" customWidth="1"/>
    <col min="27" max="16384" width="8.81640625" style="72"/>
  </cols>
  <sheetData>
    <row r="1" spans="1:26" s="65" customFormat="1" x14ac:dyDescent="0.35">
      <c r="A1" s="65" t="s">
        <v>285</v>
      </c>
    </row>
    <row r="2" spans="1:26" s="65" customFormat="1" x14ac:dyDescent="0.35">
      <c r="A2" s="138"/>
      <c r="B2" s="138" t="s">
        <v>286</v>
      </c>
      <c r="C2" s="138"/>
      <c r="D2" s="138"/>
      <c r="E2" s="138"/>
      <c r="F2" s="138"/>
      <c r="G2" s="138"/>
      <c r="H2" s="138"/>
      <c r="I2" s="138"/>
      <c r="J2" s="138"/>
      <c r="K2" s="138"/>
      <c r="L2" s="138"/>
      <c r="M2" s="138"/>
      <c r="N2" s="138"/>
      <c r="O2" s="138"/>
      <c r="P2" s="138"/>
      <c r="Q2" s="138"/>
      <c r="R2" s="138"/>
      <c r="S2" s="138"/>
      <c r="T2" s="138"/>
      <c r="U2" s="138"/>
      <c r="V2" s="138"/>
      <c r="W2" s="138"/>
      <c r="X2" s="138"/>
      <c r="Y2" s="138"/>
      <c r="Z2" s="138"/>
    </row>
    <row r="3" spans="1:26" s="65" customFormat="1" x14ac:dyDescent="0.35">
      <c r="A3" s="138"/>
      <c r="B3" s="138" t="s">
        <v>287</v>
      </c>
      <c r="C3" s="138"/>
      <c r="D3" s="138"/>
      <c r="E3" s="138"/>
      <c r="F3" s="138"/>
      <c r="G3" s="138"/>
      <c r="H3" s="138"/>
      <c r="I3" s="138"/>
      <c r="J3" s="138"/>
      <c r="K3" s="138"/>
      <c r="L3" s="138"/>
      <c r="M3" s="138"/>
      <c r="N3" s="138"/>
      <c r="O3" s="138"/>
      <c r="P3" s="138"/>
      <c r="Q3" s="138"/>
      <c r="R3" s="138"/>
      <c r="S3" s="138"/>
      <c r="T3" s="138"/>
      <c r="U3" s="138"/>
      <c r="V3" s="138"/>
      <c r="W3" s="138"/>
      <c r="X3" s="138"/>
      <c r="Y3" s="138"/>
      <c r="Z3" s="138"/>
    </row>
    <row r="4" spans="1:26" x14ac:dyDescent="0.35">
      <c r="Z4" s="121" t="s">
        <v>1</v>
      </c>
    </row>
    <row r="5" spans="1:26" s="108" customFormat="1" ht="15.6" customHeight="1" x14ac:dyDescent="0.35">
      <c r="A5" s="278" t="s">
        <v>288</v>
      </c>
      <c r="B5" s="278" t="s">
        <v>289</v>
      </c>
      <c r="C5" s="279" t="s">
        <v>4</v>
      </c>
      <c r="D5" s="279" t="s">
        <v>290</v>
      </c>
      <c r="E5" s="279"/>
      <c r="F5" s="280" t="s">
        <v>291</v>
      </c>
      <c r="G5" s="281"/>
      <c r="H5" s="281"/>
      <c r="I5" s="281"/>
      <c r="J5" s="281"/>
      <c r="K5" s="281"/>
      <c r="L5" s="281"/>
      <c r="M5" s="281"/>
      <c r="N5" s="281"/>
      <c r="O5" s="281"/>
      <c r="P5" s="281"/>
      <c r="Q5" s="281"/>
      <c r="R5" s="281"/>
      <c r="S5" s="281"/>
      <c r="T5" s="281"/>
      <c r="U5" s="281"/>
      <c r="V5" s="139"/>
      <c r="W5" s="139"/>
      <c r="X5" s="139"/>
      <c r="Y5" s="139"/>
      <c r="Z5" s="140"/>
    </row>
    <row r="6" spans="1:26" s="108" customFormat="1" ht="64.5" customHeight="1" x14ac:dyDescent="0.35">
      <c r="A6" s="278"/>
      <c r="B6" s="278"/>
      <c r="C6" s="279"/>
      <c r="D6" s="279"/>
      <c r="E6" s="279"/>
      <c r="F6" s="12" t="s">
        <v>703</v>
      </c>
      <c r="G6" s="12" t="s">
        <v>33</v>
      </c>
      <c r="H6" s="12" t="s">
        <v>54</v>
      </c>
      <c r="I6" s="12" t="s">
        <v>68</v>
      </c>
      <c r="J6" s="12" t="s">
        <v>39</v>
      </c>
      <c r="K6" s="12" t="s">
        <v>45</v>
      </c>
      <c r="L6" s="12" t="s">
        <v>51</v>
      </c>
      <c r="M6" s="12" t="s">
        <v>66</v>
      </c>
      <c r="N6" s="12" t="s">
        <v>64</v>
      </c>
      <c r="O6" s="12" t="s">
        <v>41</v>
      </c>
      <c r="P6" s="12" t="s">
        <v>47</v>
      </c>
      <c r="Q6" s="12" t="s">
        <v>43</v>
      </c>
      <c r="R6" s="12" t="s">
        <v>62</v>
      </c>
      <c r="S6" s="12" t="s">
        <v>60</v>
      </c>
      <c r="T6" s="12" t="s">
        <v>35</v>
      </c>
      <c r="U6" s="12" t="s">
        <v>56</v>
      </c>
      <c r="V6" s="12">
        <v>5</v>
      </c>
      <c r="W6" s="12">
        <v>4</v>
      </c>
      <c r="X6" s="12">
        <v>3</v>
      </c>
      <c r="Y6" s="12">
        <v>2</v>
      </c>
      <c r="Z6" s="12">
        <v>1</v>
      </c>
    </row>
    <row r="7" spans="1:26" s="108" customFormat="1" ht="25.2" customHeight="1" x14ac:dyDescent="0.35">
      <c r="A7" s="13"/>
      <c r="B7" s="13" t="s">
        <v>293</v>
      </c>
      <c r="C7" s="12"/>
      <c r="D7" s="141">
        <v>110717.34927600002</v>
      </c>
      <c r="E7" s="141"/>
      <c r="F7" s="141">
        <v>4952.6957520000005</v>
      </c>
      <c r="G7" s="141">
        <v>1682.1107239999999</v>
      </c>
      <c r="H7" s="141">
        <v>958.03451899999982</v>
      </c>
      <c r="I7" s="141">
        <v>734.24287200000003</v>
      </c>
      <c r="J7" s="141">
        <v>20573.049984000001</v>
      </c>
      <c r="K7" s="141">
        <v>18869.939198</v>
      </c>
      <c r="L7" s="141">
        <v>7990.8592360000021</v>
      </c>
      <c r="M7" s="141">
        <v>3615.5473799999995</v>
      </c>
      <c r="N7" s="141">
        <v>3402.3757760000003</v>
      </c>
      <c r="O7" s="141">
        <v>5575.5891920000004</v>
      </c>
      <c r="P7" s="141">
        <v>3791.5244160000002</v>
      </c>
      <c r="Q7" s="141">
        <v>4104.6681229999995</v>
      </c>
      <c r="R7" s="141">
        <v>3269.8916950000003</v>
      </c>
      <c r="S7" s="141">
        <v>7336.7921109999997</v>
      </c>
      <c r="T7" s="141">
        <v>9910.6113800000003</v>
      </c>
      <c r="U7" s="141">
        <v>13949.416918000001</v>
      </c>
      <c r="V7" s="141">
        <f t="shared" ref="V7:Z7" si="0">V8+V24+V72</f>
        <v>0</v>
      </c>
      <c r="W7" s="141">
        <f t="shared" si="0"/>
        <v>0</v>
      </c>
      <c r="X7" s="141">
        <f t="shared" si="0"/>
        <v>0</v>
      </c>
      <c r="Y7" s="141">
        <f t="shared" si="0"/>
        <v>0</v>
      </c>
      <c r="Z7" s="141">
        <f t="shared" si="0"/>
        <v>0</v>
      </c>
    </row>
    <row r="8" spans="1:26" ht="22.95" customHeight="1" x14ac:dyDescent="0.35">
      <c r="A8" s="12">
        <v>1</v>
      </c>
      <c r="B8" s="27" t="s">
        <v>294</v>
      </c>
      <c r="C8" s="12" t="s">
        <v>295</v>
      </c>
      <c r="D8" s="110">
        <v>100790.84672000002</v>
      </c>
      <c r="E8" s="110">
        <f>D8/$D$7*100</f>
        <v>91.03437481035165</v>
      </c>
      <c r="F8" s="110">
        <v>3838.1836380000009</v>
      </c>
      <c r="G8" s="110">
        <v>1266.2971909999999</v>
      </c>
      <c r="H8" s="110">
        <v>656.23357999999985</v>
      </c>
      <c r="I8" s="110">
        <v>438.20444400000002</v>
      </c>
      <c r="J8" s="110">
        <v>19784.772512</v>
      </c>
      <c r="K8" s="110">
        <v>18242.852294</v>
      </c>
      <c r="L8" s="110">
        <v>6673.8501590000014</v>
      </c>
      <c r="M8" s="110">
        <v>3164.2029919999995</v>
      </c>
      <c r="N8" s="110">
        <v>2813.2978660000003</v>
      </c>
      <c r="O8" s="110">
        <v>5173.2564910000001</v>
      </c>
      <c r="P8" s="110">
        <v>3366.7401600000003</v>
      </c>
      <c r="Q8" s="110">
        <v>3830.6189829999998</v>
      </c>
      <c r="R8" s="110">
        <v>3015.1866640000003</v>
      </c>
      <c r="S8" s="110">
        <v>7043.5725069999999</v>
      </c>
      <c r="T8" s="110">
        <v>9520.9794220000003</v>
      </c>
      <c r="U8" s="110">
        <v>11962.597817</v>
      </c>
      <c r="V8" s="110">
        <f t="shared" ref="V8:Z8" si="1">V10+V14+V15+V16+V17+V18+V20+V21+V22+V23</f>
        <v>0</v>
      </c>
      <c r="W8" s="110">
        <f t="shared" si="1"/>
        <v>0</v>
      </c>
      <c r="X8" s="110">
        <f t="shared" si="1"/>
        <v>0</v>
      </c>
      <c r="Y8" s="110">
        <f t="shared" si="1"/>
        <v>0</v>
      </c>
      <c r="Z8" s="110">
        <f t="shared" si="1"/>
        <v>0</v>
      </c>
    </row>
    <row r="9" spans="1:26" s="76" customFormat="1" ht="22.95" customHeight="1" x14ac:dyDescent="0.35">
      <c r="A9" s="14"/>
      <c r="B9" s="15" t="s">
        <v>296</v>
      </c>
      <c r="C9" s="14"/>
      <c r="D9" s="25"/>
      <c r="E9" s="25">
        <f t="shared" ref="E9:E72" si="2">D9/$D$7*100</f>
        <v>0</v>
      </c>
      <c r="F9" s="25">
        <v>0</v>
      </c>
      <c r="G9" s="26">
        <v>0</v>
      </c>
      <c r="H9" s="25">
        <v>0</v>
      </c>
      <c r="I9" s="25">
        <v>0</v>
      </c>
      <c r="J9" s="25">
        <v>0</v>
      </c>
      <c r="K9" s="25">
        <v>0</v>
      </c>
      <c r="L9" s="25">
        <v>0</v>
      </c>
      <c r="M9" s="25">
        <v>0</v>
      </c>
      <c r="N9" s="25">
        <v>0</v>
      </c>
      <c r="O9" s="26">
        <v>0</v>
      </c>
      <c r="P9" s="25">
        <v>0</v>
      </c>
      <c r="Q9" s="25">
        <v>0</v>
      </c>
      <c r="R9" s="25">
        <v>0</v>
      </c>
      <c r="S9" s="25">
        <v>0</v>
      </c>
      <c r="T9" s="26">
        <v>0</v>
      </c>
      <c r="U9" s="26">
        <v>0</v>
      </c>
      <c r="V9" s="26"/>
      <c r="W9" s="26"/>
      <c r="X9" s="26"/>
      <c r="Y9" s="25"/>
      <c r="Z9" s="25"/>
    </row>
    <row r="10" spans="1:26" ht="22.95" customHeight="1" x14ac:dyDescent="0.35">
      <c r="A10" s="9" t="s">
        <v>31</v>
      </c>
      <c r="B10" s="23" t="s">
        <v>297</v>
      </c>
      <c r="C10" s="9" t="s">
        <v>298</v>
      </c>
      <c r="D10" s="19">
        <v>3421.1782330000005</v>
      </c>
      <c r="E10" s="19">
        <f t="shared" si="2"/>
        <v>3.0900109651935121</v>
      </c>
      <c r="F10" s="19">
        <v>122.3143690000001</v>
      </c>
      <c r="G10" s="19">
        <v>262.30221799999998</v>
      </c>
      <c r="H10" s="19">
        <v>91.12390400000001</v>
      </c>
      <c r="I10" s="19">
        <v>146.20858900000002</v>
      </c>
      <c r="J10" s="19">
        <v>184.42997500000001</v>
      </c>
      <c r="K10" s="19">
        <v>184.12247699999998</v>
      </c>
      <c r="L10" s="19">
        <v>327.45621299999999</v>
      </c>
      <c r="M10" s="19">
        <v>251.98812900000001</v>
      </c>
      <c r="N10" s="19">
        <v>166.542114</v>
      </c>
      <c r="O10" s="19">
        <v>317.375248</v>
      </c>
      <c r="P10" s="19">
        <v>247.57487399999999</v>
      </c>
      <c r="Q10" s="19">
        <v>186.08792099999999</v>
      </c>
      <c r="R10" s="19">
        <v>196.747286</v>
      </c>
      <c r="S10" s="19">
        <v>208.41639900000001</v>
      </c>
      <c r="T10" s="19">
        <v>285.12846000000002</v>
      </c>
      <c r="U10" s="19">
        <v>243.36005700000001</v>
      </c>
      <c r="V10" s="19">
        <f t="shared" ref="V10:Z10" si="3">V11+V12+V13</f>
        <v>0</v>
      </c>
      <c r="W10" s="19">
        <f t="shared" si="3"/>
        <v>0</v>
      </c>
      <c r="X10" s="19">
        <f t="shared" si="3"/>
        <v>0</v>
      </c>
      <c r="Y10" s="19">
        <f t="shared" si="3"/>
        <v>0</v>
      </c>
      <c r="Z10" s="19">
        <f t="shared" si="3"/>
        <v>0</v>
      </c>
    </row>
    <row r="11" spans="1:26" ht="22.95" customHeight="1" x14ac:dyDescent="0.35">
      <c r="A11" s="9" t="s">
        <v>299</v>
      </c>
      <c r="B11" s="23" t="s">
        <v>300</v>
      </c>
      <c r="C11" s="9" t="s">
        <v>7</v>
      </c>
      <c r="D11" s="19">
        <v>3129.4436980000005</v>
      </c>
      <c r="E11" s="19">
        <f t="shared" si="2"/>
        <v>2.826516095683266</v>
      </c>
      <c r="F11" s="19">
        <v>97.178331000000099</v>
      </c>
      <c r="G11" s="19">
        <v>211.556704</v>
      </c>
      <c r="H11" s="19">
        <v>76.693116000000003</v>
      </c>
      <c r="I11" s="19">
        <v>141.62872000000002</v>
      </c>
      <c r="J11" s="19">
        <v>137.571043</v>
      </c>
      <c r="K11" s="19">
        <v>182.36306199999999</v>
      </c>
      <c r="L11" s="19">
        <v>293.12353899999999</v>
      </c>
      <c r="M11" s="19">
        <v>168.19168400000001</v>
      </c>
      <c r="N11" s="19">
        <v>166.542114</v>
      </c>
      <c r="O11" s="19">
        <v>317.16574100000003</v>
      </c>
      <c r="P11" s="19">
        <v>247.57487399999999</v>
      </c>
      <c r="Q11" s="19">
        <v>182.214438</v>
      </c>
      <c r="R11" s="19">
        <v>196.747286</v>
      </c>
      <c r="S11" s="19">
        <v>196.298384</v>
      </c>
      <c r="T11" s="19">
        <v>276.50139999999999</v>
      </c>
      <c r="U11" s="19">
        <v>238.09326200000001</v>
      </c>
      <c r="V11" s="19"/>
      <c r="W11" s="19"/>
      <c r="X11" s="19"/>
      <c r="Y11" s="19"/>
      <c r="Z11" s="19"/>
    </row>
    <row r="12" spans="1:26" ht="22.95" hidden="1" customHeight="1" x14ac:dyDescent="0.35">
      <c r="A12" s="9" t="s">
        <v>301</v>
      </c>
      <c r="B12" s="23" t="s">
        <v>302</v>
      </c>
      <c r="C12" s="9" t="s">
        <v>8</v>
      </c>
      <c r="D12" s="19">
        <v>291.73453499999999</v>
      </c>
      <c r="E12" s="19">
        <f t="shared" si="2"/>
        <v>0.26349486951024642</v>
      </c>
      <c r="F12" s="19">
        <v>25.136037999999999</v>
      </c>
      <c r="G12" s="19">
        <v>50.745514</v>
      </c>
      <c r="H12" s="19">
        <v>14.430788</v>
      </c>
      <c r="I12" s="19">
        <v>4.5798690000000004</v>
      </c>
      <c r="J12" s="19">
        <v>46.858932000000003</v>
      </c>
      <c r="K12" s="19">
        <v>1.759415</v>
      </c>
      <c r="L12" s="19">
        <v>34.332673999999997</v>
      </c>
      <c r="M12" s="19">
        <v>83.796445000000006</v>
      </c>
      <c r="N12" s="19">
        <v>0</v>
      </c>
      <c r="O12" s="19">
        <v>0.209507</v>
      </c>
      <c r="P12" s="19">
        <v>0</v>
      </c>
      <c r="Q12" s="19">
        <v>3.8734829999999998</v>
      </c>
      <c r="R12" s="19">
        <v>0</v>
      </c>
      <c r="S12" s="19">
        <v>12.118015</v>
      </c>
      <c r="T12" s="19">
        <v>8.6270600000000002</v>
      </c>
      <c r="U12" s="19">
        <v>5.2667950000000001</v>
      </c>
      <c r="V12" s="19"/>
      <c r="W12" s="19"/>
      <c r="X12" s="19"/>
      <c r="Y12" s="19"/>
      <c r="Z12" s="19"/>
    </row>
    <row r="13" spans="1:26" s="76" customFormat="1" ht="22.95" hidden="1" customHeight="1" x14ac:dyDescent="0.35">
      <c r="A13" s="14" t="s">
        <v>303</v>
      </c>
      <c r="B13" s="15" t="s">
        <v>304</v>
      </c>
      <c r="C13" s="14" t="s">
        <v>305</v>
      </c>
      <c r="D13" s="19">
        <v>0</v>
      </c>
      <c r="E13" s="19">
        <f t="shared" si="2"/>
        <v>0</v>
      </c>
      <c r="F13" s="19">
        <v>0</v>
      </c>
      <c r="G13" s="19">
        <v>0</v>
      </c>
      <c r="H13" s="19">
        <v>0</v>
      </c>
      <c r="I13" s="19">
        <v>0</v>
      </c>
      <c r="J13" s="19">
        <v>0</v>
      </c>
      <c r="K13" s="19">
        <v>0</v>
      </c>
      <c r="L13" s="19">
        <v>0</v>
      </c>
      <c r="M13" s="19">
        <v>0</v>
      </c>
      <c r="N13" s="19">
        <v>0</v>
      </c>
      <c r="O13" s="19">
        <v>0</v>
      </c>
      <c r="P13" s="19">
        <v>0</v>
      </c>
      <c r="Q13" s="19">
        <v>0</v>
      </c>
      <c r="R13" s="19">
        <v>0</v>
      </c>
      <c r="S13" s="19">
        <v>0</v>
      </c>
      <c r="T13" s="19">
        <v>0</v>
      </c>
      <c r="U13" s="19">
        <v>0</v>
      </c>
      <c r="V13" s="19"/>
      <c r="W13" s="19"/>
      <c r="X13" s="19"/>
      <c r="Y13" s="19"/>
      <c r="Z13" s="19"/>
    </row>
    <row r="14" spans="1:26" ht="22.95" customHeight="1" x14ac:dyDescent="0.35">
      <c r="A14" s="9" t="s">
        <v>37</v>
      </c>
      <c r="B14" s="23" t="s">
        <v>306</v>
      </c>
      <c r="C14" s="9" t="s">
        <v>307</v>
      </c>
      <c r="D14" s="19">
        <v>2936.1989580000009</v>
      </c>
      <c r="E14" s="19">
        <f t="shared" si="2"/>
        <v>2.6519772891966036</v>
      </c>
      <c r="F14" s="19">
        <v>293.358632</v>
      </c>
      <c r="G14" s="19">
        <v>149.66722100000001</v>
      </c>
      <c r="H14" s="19">
        <v>367.23278099999999</v>
      </c>
      <c r="I14" s="19">
        <v>208.12922600000002</v>
      </c>
      <c r="J14" s="19">
        <v>265.89085999999998</v>
      </c>
      <c r="K14" s="19">
        <v>7.5397759999999998</v>
      </c>
      <c r="L14" s="19">
        <v>458.458709</v>
      </c>
      <c r="M14" s="19">
        <v>212.31649400000001</v>
      </c>
      <c r="N14" s="19">
        <v>225.66618399999999</v>
      </c>
      <c r="O14" s="19">
        <v>151.224705</v>
      </c>
      <c r="P14" s="19">
        <v>248.099976</v>
      </c>
      <c r="Q14" s="19">
        <v>27.487349999999999</v>
      </c>
      <c r="R14" s="19">
        <v>9.0999110000000005</v>
      </c>
      <c r="S14" s="19">
        <v>82.727290999999994</v>
      </c>
      <c r="T14" s="19">
        <v>71.386223000000001</v>
      </c>
      <c r="U14" s="19">
        <v>157.91361900000001</v>
      </c>
      <c r="V14" s="19"/>
      <c r="W14" s="19"/>
      <c r="X14" s="19"/>
      <c r="Y14" s="19"/>
      <c r="Z14" s="19"/>
    </row>
    <row r="15" spans="1:26" ht="22.95" customHeight="1" x14ac:dyDescent="0.35">
      <c r="A15" s="9" t="s">
        <v>271</v>
      </c>
      <c r="B15" s="23" t="s">
        <v>308</v>
      </c>
      <c r="C15" s="9" t="s">
        <v>309</v>
      </c>
      <c r="D15" s="19">
        <v>1964.9594979999999</v>
      </c>
      <c r="E15" s="19">
        <f t="shared" si="2"/>
        <v>1.7747530182480085</v>
      </c>
      <c r="F15" s="19">
        <v>162.14444600000002</v>
      </c>
      <c r="G15" s="19">
        <v>100.172585</v>
      </c>
      <c r="H15" s="19">
        <v>55.798240999999997</v>
      </c>
      <c r="I15" s="19">
        <v>35.353493</v>
      </c>
      <c r="J15" s="19">
        <v>79.823216000000002</v>
      </c>
      <c r="K15" s="19">
        <v>35.907350000000001</v>
      </c>
      <c r="L15" s="19">
        <v>303.20597700000002</v>
      </c>
      <c r="M15" s="19">
        <v>229.73693</v>
      </c>
      <c r="N15" s="19">
        <v>8.8511690000000005</v>
      </c>
      <c r="O15" s="19">
        <v>186.403907</v>
      </c>
      <c r="P15" s="19">
        <v>112.926361</v>
      </c>
      <c r="Q15" s="19">
        <v>79.819705999999996</v>
      </c>
      <c r="R15" s="19">
        <v>24.661166000000001</v>
      </c>
      <c r="S15" s="19">
        <v>112.89188300000001</v>
      </c>
      <c r="T15" s="19">
        <v>217.88585800000001</v>
      </c>
      <c r="U15" s="19">
        <v>219.37720999999999</v>
      </c>
      <c r="V15" s="19"/>
      <c r="W15" s="19"/>
      <c r="X15" s="19"/>
      <c r="Y15" s="19"/>
      <c r="Z15" s="19"/>
    </row>
    <row r="16" spans="1:26" ht="22.95" customHeight="1" x14ac:dyDescent="0.35">
      <c r="A16" s="9" t="s">
        <v>310</v>
      </c>
      <c r="B16" s="23" t="s">
        <v>311</v>
      </c>
      <c r="C16" s="9" t="s">
        <v>9</v>
      </c>
      <c r="D16" s="19">
        <v>26367.281627000004</v>
      </c>
      <c r="E16" s="19">
        <f t="shared" si="2"/>
        <v>23.814950230853825</v>
      </c>
      <c r="F16" s="19">
        <v>0</v>
      </c>
      <c r="G16" s="19">
        <v>381.29818899999998</v>
      </c>
      <c r="H16" s="19">
        <v>0</v>
      </c>
      <c r="I16" s="19">
        <v>0</v>
      </c>
      <c r="J16" s="19">
        <v>2624.7712179999999</v>
      </c>
      <c r="K16" s="19">
        <v>3329.6671719999999</v>
      </c>
      <c r="L16" s="19">
        <v>1618.8660440000001</v>
      </c>
      <c r="M16" s="19">
        <v>392.53924499999999</v>
      </c>
      <c r="N16" s="19">
        <v>108.75291199999999</v>
      </c>
      <c r="O16" s="19">
        <v>2295.0355009999998</v>
      </c>
      <c r="P16" s="19">
        <v>0</v>
      </c>
      <c r="Q16" s="19">
        <v>2069.033222</v>
      </c>
      <c r="R16" s="19">
        <v>1451.3749620000001</v>
      </c>
      <c r="S16" s="19">
        <v>2760.3601279999998</v>
      </c>
      <c r="T16" s="19">
        <v>7283.7107390000001</v>
      </c>
      <c r="U16" s="19">
        <v>2051.8722950000001</v>
      </c>
      <c r="V16" s="19"/>
      <c r="W16" s="19"/>
      <c r="X16" s="19"/>
      <c r="Y16" s="19"/>
      <c r="Z16" s="19"/>
    </row>
    <row r="17" spans="1:26" ht="22.95" customHeight="1" x14ac:dyDescent="0.35">
      <c r="A17" s="9" t="s">
        <v>312</v>
      </c>
      <c r="B17" s="23" t="s">
        <v>313</v>
      </c>
      <c r="C17" s="9" t="s">
        <v>10</v>
      </c>
      <c r="D17" s="19">
        <v>23393.654682</v>
      </c>
      <c r="E17" s="19">
        <f t="shared" si="2"/>
        <v>21.129167953329059</v>
      </c>
      <c r="F17" s="19">
        <v>1971.6884620000001</v>
      </c>
      <c r="G17" s="19">
        <v>0</v>
      </c>
      <c r="H17" s="19">
        <v>0</v>
      </c>
      <c r="I17" s="19">
        <v>0</v>
      </c>
      <c r="J17" s="19">
        <v>6755.0900629999996</v>
      </c>
      <c r="K17" s="19">
        <v>7930.738206</v>
      </c>
      <c r="L17" s="19">
        <v>1167.463111</v>
      </c>
      <c r="M17" s="19">
        <v>0</v>
      </c>
      <c r="N17" s="19">
        <v>0</v>
      </c>
      <c r="O17" s="19">
        <v>0</v>
      </c>
      <c r="P17" s="19">
        <v>0</v>
      </c>
      <c r="Q17" s="19">
        <v>0</v>
      </c>
      <c r="R17" s="19">
        <v>0</v>
      </c>
      <c r="S17" s="19">
        <v>0</v>
      </c>
      <c r="T17" s="19">
        <v>0</v>
      </c>
      <c r="U17" s="19">
        <v>5568.6748399999997</v>
      </c>
      <c r="V17" s="19"/>
      <c r="W17" s="19"/>
      <c r="X17" s="19"/>
      <c r="Y17" s="19"/>
      <c r="Z17" s="19"/>
    </row>
    <row r="18" spans="1:26" ht="22.2" customHeight="1" x14ac:dyDescent="0.35">
      <c r="A18" s="9" t="s">
        <v>272</v>
      </c>
      <c r="B18" s="23" t="s">
        <v>314</v>
      </c>
      <c r="C18" s="9" t="s">
        <v>11</v>
      </c>
      <c r="D18" s="19">
        <v>42288.132800000007</v>
      </c>
      <c r="E18" s="19">
        <f t="shared" si="2"/>
        <v>38.194675971317459</v>
      </c>
      <c r="F18" s="19">
        <v>1274.331723</v>
      </c>
      <c r="G18" s="19">
        <v>367.84871299999998</v>
      </c>
      <c r="H18" s="19">
        <v>111.12317</v>
      </c>
      <c r="I18" s="19">
        <v>43.607286999999999</v>
      </c>
      <c r="J18" s="19">
        <v>9869.5894779999999</v>
      </c>
      <c r="K18" s="19">
        <v>6749.9723830000003</v>
      </c>
      <c r="L18" s="19">
        <v>2761.145579</v>
      </c>
      <c r="M18" s="19">
        <v>2040.297896</v>
      </c>
      <c r="N18" s="19">
        <v>2283.9500950000001</v>
      </c>
      <c r="O18" s="19">
        <v>2159.3488360000001</v>
      </c>
      <c r="P18" s="19">
        <v>2732.267691</v>
      </c>
      <c r="Q18" s="19">
        <v>1421.7879359999999</v>
      </c>
      <c r="R18" s="19">
        <v>1307.3217</v>
      </c>
      <c r="S18" s="19">
        <v>3837.8288120000002</v>
      </c>
      <c r="T18" s="19">
        <v>1629.5108700000001</v>
      </c>
      <c r="U18" s="19">
        <v>3698.2006310000002</v>
      </c>
      <c r="V18" s="19"/>
      <c r="W18" s="19"/>
      <c r="X18" s="19"/>
      <c r="Y18" s="19"/>
      <c r="Z18" s="19"/>
    </row>
    <row r="19" spans="1:26" s="76" customFormat="1" ht="22.95" customHeight="1" x14ac:dyDescent="0.35">
      <c r="A19" s="14"/>
      <c r="B19" s="15" t="s">
        <v>315</v>
      </c>
      <c r="C19" s="14" t="s">
        <v>316</v>
      </c>
      <c r="D19" s="19">
        <v>13186.405001000003</v>
      </c>
      <c r="E19" s="19">
        <f t="shared" si="2"/>
        <v>11.909971731827211</v>
      </c>
      <c r="F19" s="19">
        <v>14.469417999999999</v>
      </c>
      <c r="G19" s="19">
        <v>22.387674000000001</v>
      </c>
      <c r="H19" s="19">
        <v>23.554130000000001</v>
      </c>
      <c r="I19" s="19">
        <v>0</v>
      </c>
      <c r="J19" s="19">
        <v>3044.7155830000002</v>
      </c>
      <c r="K19" s="19">
        <v>1506.773136</v>
      </c>
      <c r="L19" s="19">
        <v>1176.309017</v>
      </c>
      <c r="M19" s="19">
        <v>402.64042699999999</v>
      </c>
      <c r="N19" s="19">
        <v>1332.389011</v>
      </c>
      <c r="O19" s="19">
        <v>777.280576</v>
      </c>
      <c r="P19" s="19">
        <v>1009.932987</v>
      </c>
      <c r="Q19" s="19">
        <v>468.36420199999998</v>
      </c>
      <c r="R19" s="19">
        <v>370.26361400000002</v>
      </c>
      <c r="S19" s="19">
        <v>2045.9630139999999</v>
      </c>
      <c r="T19" s="19">
        <v>11.286428000000001</v>
      </c>
      <c r="U19" s="19">
        <v>980.075784</v>
      </c>
      <c r="V19" s="19"/>
      <c r="W19" s="19"/>
      <c r="X19" s="19"/>
      <c r="Y19" s="19"/>
      <c r="Z19" s="19"/>
    </row>
    <row r="20" spans="1:26" ht="22.95" customHeight="1" x14ac:dyDescent="0.35">
      <c r="A20" s="9" t="s">
        <v>273</v>
      </c>
      <c r="B20" s="23" t="s">
        <v>317</v>
      </c>
      <c r="C20" s="9" t="s">
        <v>318</v>
      </c>
      <c r="D20" s="19">
        <v>358.96406400000001</v>
      </c>
      <c r="E20" s="19">
        <f t="shared" si="2"/>
        <v>0.3242166348339518</v>
      </c>
      <c r="F20" s="19">
        <v>14.346005999999999</v>
      </c>
      <c r="G20" s="19">
        <v>5.0082649999999997</v>
      </c>
      <c r="H20" s="19">
        <v>6.7333489999999996</v>
      </c>
      <c r="I20" s="19">
        <v>4.9058489999999999</v>
      </c>
      <c r="J20" s="19">
        <v>5.177702</v>
      </c>
      <c r="K20" s="19">
        <v>4.8917039999999998</v>
      </c>
      <c r="L20" s="19">
        <v>18.975677000000001</v>
      </c>
      <c r="M20" s="19">
        <v>37.324297999999999</v>
      </c>
      <c r="N20" s="19">
        <v>19.535392000000002</v>
      </c>
      <c r="O20" s="19">
        <v>63.868293999999999</v>
      </c>
      <c r="P20" s="19">
        <v>25.871258000000001</v>
      </c>
      <c r="Q20" s="19">
        <v>28.440200000000001</v>
      </c>
      <c r="R20" s="19">
        <v>25.981639000000001</v>
      </c>
      <c r="S20" s="19">
        <v>41.347994</v>
      </c>
      <c r="T20" s="19">
        <v>33.357271999999995</v>
      </c>
      <c r="U20" s="19">
        <v>23.199165000000001</v>
      </c>
      <c r="V20" s="19"/>
      <c r="W20" s="19"/>
      <c r="X20" s="19"/>
      <c r="Y20" s="19"/>
      <c r="Z20" s="19"/>
    </row>
    <row r="21" spans="1:26" ht="22.95" customHeight="1" x14ac:dyDescent="0.35">
      <c r="A21" s="9" t="s">
        <v>274</v>
      </c>
      <c r="B21" s="23" t="s">
        <v>319</v>
      </c>
      <c r="C21" s="9" t="s">
        <v>320</v>
      </c>
      <c r="D21" s="19">
        <v>0</v>
      </c>
      <c r="E21" s="19">
        <f t="shared" si="2"/>
        <v>0</v>
      </c>
      <c r="F21" s="19">
        <v>0</v>
      </c>
      <c r="G21" s="19">
        <v>0</v>
      </c>
      <c r="H21" s="19">
        <v>0</v>
      </c>
      <c r="I21" s="19">
        <v>0</v>
      </c>
      <c r="J21" s="19">
        <v>0</v>
      </c>
      <c r="K21" s="19">
        <v>0</v>
      </c>
      <c r="L21" s="19">
        <v>0</v>
      </c>
      <c r="M21" s="19">
        <v>0</v>
      </c>
      <c r="N21" s="19">
        <v>0</v>
      </c>
      <c r="O21" s="19">
        <v>0</v>
      </c>
      <c r="P21" s="19">
        <v>0</v>
      </c>
      <c r="Q21" s="19">
        <v>0</v>
      </c>
      <c r="R21" s="19">
        <v>0</v>
      </c>
      <c r="S21" s="19">
        <v>0</v>
      </c>
      <c r="T21" s="19">
        <v>0</v>
      </c>
      <c r="U21" s="19">
        <v>0</v>
      </c>
      <c r="V21" s="19"/>
      <c r="W21" s="19"/>
      <c r="X21" s="19"/>
      <c r="Y21" s="19"/>
      <c r="Z21" s="19"/>
    </row>
    <row r="22" spans="1:26" ht="22.95" customHeight="1" x14ac:dyDescent="0.35">
      <c r="A22" s="9" t="s">
        <v>275</v>
      </c>
      <c r="B22" s="23" t="s">
        <v>321</v>
      </c>
      <c r="C22" s="9" t="s">
        <v>322</v>
      </c>
      <c r="D22" s="19">
        <v>0</v>
      </c>
      <c r="E22" s="19">
        <f t="shared" si="2"/>
        <v>0</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c r="W22" s="19"/>
      <c r="X22" s="19"/>
      <c r="Y22" s="19"/>
      <c r="Z22" s="19"/>
    </row>
    <row r="23" spans="1:26" ht="22.95" customHeight="1" x14ac:dyDescent="0.35">
      <c r="A23" s="9" t="s">
        <v>276</v>
      </c>
      <c r="B23" s="23" t="s">
        <v>323</v>
      </c>
      <c r="C23" s="9" t="s">
        <v>12</v>
      </c>
      <c r="D23" s="19">
        <v>60.476858000000007</v>
      </c>
      <c r="E23" s="19">
        <f t="shared" si="2"/>
        <v>5.4622747379221674E-2</v>
      </c>
      <c r="F23" s="19">
        <v>0</v>
      </c>
      <c r="G23" s="19">
        <v>0</v>
      </c>
      <c r="H23" s="19">
        <v>24.222135000000002</v>
      </c>
      <c r="I23" s="19">
        <v>0</v>
      </c>
      <c r="J23" s="19">
        <v>0</v>
      </c>
      <c r="K23" s="19">
        <v>1.3226E-2</v>
      </c>
      <c r="L23" s="19">
        <v>18.278849000000001</v>
      </c>
      <c r="M23" s="19">
        <v>0</v>
      </c>
      <c r="N23" s="19">
        <v>0</v>
      </c>
      <c r="O23" s="19">
        <v>0</v>
      </c>
      <c r="P23" s="19">
        <v>0</v>
      </c>
      <c r="Q23" s="19">
        <v>17.962648000000002</v>
      </c>
      <c r="R23" s="19">
        <v>0</v>
      </c>
      <c r="S23" s="19">
        <v>0</v>
      </c>
      <c r="T23" s="19">
        <v>0</v>
      </c>
      <c r="U23" s="19">
        <v>0</v>
      </c>
      <c r="V23" s="19"/>
      <c r="W23" s="19"/>
      <c r="X23" s="19"/>
      <c r="Y23" s="19"/>
      <c r="Z23" s="19"/>
    </row>
    <row r="24" spans="1:26" ht="22.95" customHeight="1" x14ac:dyDescent="0.35">
      <c r="A24" s="12">
        <v>2</v>
      </c>
      <c r="B24" s="27" t="s">
        <v>324</v>
      </c>
      <c r="C24" s="12" t="s">
        <v>325</v>
      </c>
      <c r="D24" s="110">
        <v>8640.1460170000009</v>
      </c>
      <c r="E24" s="110">
        <f t="shared" si="2"/>
        <v>7.8037869164132054</v>
      </c>
      <c r="F24" s="110">
        <v>1052.574713</v>
      </c>
      <c r="G24" s="110">
        <v>413.84292299999998</v>
      </c>
      <c r="H24" s="110">
        <v>294.58031699999998</v>
      </c>
      <c r="I24" s="110">
        <v>273.15753999999998</v>
      </c>
      <c r="J24" s="110">
        <v>370.56309099999999</v>
      </c>
      <c r="K24" s="110">
        <v>468.01643699999994</v>
      </c>
      <c r="L24" s="110">
        <v>1280.1773540000002</v>
      </c>
      <c r="M24" s="110">
        <v>445.44726999999995</v>
      </c>
      <c r="N24" s="110">
        <v>505.58540000000005</v>
      </c>
      <c r="O24" s="110">
        <v>335.34170300000005</v>
      </c>
      <c r="P24" s="110">
        <v>376.25364700000006</v>
      </c>
      <c r="Q24" s="110">
        <v>261.68849000000006</v>
      </c>
      <c r="R24" s="110">
        <v>241.62943999999999</v>
      </c>
      <c r="S24" s="110">
        <v>274.566688</v>
      </c>
      <c r="T24" s="110">
        <v>340.616806</v>
      </c>
      <c r="U24" s="110">
        <v>1706.1041980000002</v>
      </c>
      <c r="V24" s="110">
        <f t="shared" ref="V24:Z24" si="4">V25+V26+V27+V28+V29+V30+V42+V51+V64+V65+V66+V67+V71</f>
        <v>0</v>
      </c>
      <c r="W24" s="110">
        <f t="shared" si="4"/>
        <v>0</v>
      </c>
      <c r="X24" s="110">
        <f t="shared" si="4"/>
        <v>0</v>
      </c>
      <c r="Y24" s="110">
        <f t="shared" si="4"/>
        <v>0</v>
      </c>
      <c r="Z24" s="110">
        <f t="shared" si="4"/>
        <v>0</v>
      </c>
    </row>
    <row r="25" spans="1:26" ht="22.95" customHeight="1" x14ac:dyDescent="0.35">
      <c r="A25" s="9" t="s">
        <v>72</v>
      </c>
      <c r="B25" s="23" t="s">
        <v>326</v>
      </c>
      <c r="C25" s="9" t="s">
        <v>26</v>
      </c>
      <c r="D25" s="19">
        <v>2093.3474859999997</v>
      </c>
      <c r="E25" s="19">
        <f t="shared" si="2"/>
        <v>1.8907131535290203</v>
      </c>
      <c r="F25" s="19">
        <v>0</v>
      </c>
      <c r="G25" s="19">
        <v>233.792449</v>
      </c>
      <c r="H25" s="19">
        <v>103.116697</v>
      </c>
      <c r="I25" s="19">
        <v>154.09182899999999</v>
      </c>
      <c r="J25" s="19">
        <v>88.224097999999998</v>
      </c>
      <c r="K25" s="19">
        <v>102.076105</v>
      </c>
      <c r="L25" s="19">
        <v>230.96338899999998</v>
      </c>
      <c r="M25" s="19">
        <v>164.36255</v>
      </c>
      <c r="N25" s="19">
        <v>280.859759</v>
      </c>
      <c r="O25" s="19">
        <v>142.60892100000001</v>
      </c>
      <c r="P25" s="19">
        <v>121.415952</v>
      </c>
      <c r="Q25" s="19">
        <v>85.769917000000007</v>
      </c>
      <c r="R25" s="19">
        <v>115.791186</v>
      </c>
      <c r="S25" s="19">
        <v>63.219267000000002</v>
      </c>
      <c r="T25" s="19">
        <v>81.356978999999995</v>
      </c>
      <c r="U25" s="19">
        <v>125.69838799999999</v>
      </c>
      <c r="V25" s="19"/>
      <c r="W25" s="19"/>
      <c r="X25" s="19"/>
      <c r="Y25" s="19"/>
      <c r="Z25" s="19"/>
    </row>
    <row r="26" spans="1:26" ht="22.95" customHeight="1" x14ac:dyDescent="0.35">
      <c r="A26" s="9" t="s">
        <v>73</v>
      </c>
      <c r="B26" s="23" t="s">
        <v>327</v>
      </c>
      <c r="C26" s="9" t="s">
        <v>27</v>
      </c>
      <c r="D26" s="19">
        <v>111.059016</v>
      </c>
      <c r="E26" s="19">
        <f t="shared" si="2"/>
        <v>0.10030859366326433</v>
      </c>
      <c r="F26" s="19">
        <v>111.059016</v>
      </c>
      <c r="G26" s="19">
        <v>0</v>
      </c>
      <c r="H26" s="19">
        <v>0</v>
      </c>
      <c r="I26" s="19">
        <v>0</v>
      </c>
      <c r="J26" s="19">
        <v>0</v>
      </c>
      <c r="K26" s="19">
        <v>0</v>
      </c>
      <c r="L26" s="19">
        <v>0</v>
      </c>
      <c r="M26" s="19">
        <v>0</v>
      </c>
      <c r="N26" s="19">
        <v>0</v>
      </c>
      <c r="O26" s="19">
        <v>0</v>
      </c>
      <c r="P26" s="19">
        <v>0</v>
      </c>
      <c r="Q26" s="19">
        <v>0</v>
      </c>
      <c r="R26" s="19">
        <v>0</v>
      </c>
      <c r="S26" s="19">
        <v>0</v>
      </c>
      <c r="T26" s="19">
        <v>0</v>
      </c>
      <c r="U26" s="19">
        <v>0</v>
      </c>
      <c r="V26" s="19"/>
      <c r="W26" s="19"/>
      <c r="X26" s="19"/>
      <c r="Y26" s="19"/>
      <c r="Z26" s="19"/>
    </row>
    <row r="27" spans="1:26" ht="22.95" customHeight="1" x14ac:dyDescent="0.35">
      <c r="A27" s="125" t="s">
        <v>328</v>
      </c>
      <c r="B27" s="23" t="s">
        <v>329</v>
      </c>
      <c r="C27" s="9" t="s">
        <v>28</v>
      </c>
      <c r="D27" s="19">
        <v>20.710609000000002</v>
      </c>
      <c r="E27" s="19">
        <f t="shared" si="2"/>
        <v>1.8705838909105276E-2</v>
      </c>
      <c r="F27" s="19">
        <v>4.6634460000000004</v>
      </c>
      <c r="G27" s="19">
        <v>1.1067769999999999</v>
      </c>
      <c r="H27" s="19">
        <v>0.46277200000000002</v>
      </c>
      <c r="I27" s="19">
        <v>2.0319240000000001</v>
      </c>
      <c r="J27" s="19">
        <v>1.0422400000000001</v>
      </c>
      <c r="K27" s="19">
        <v>0.60423700000000002</v>
      </c>
      <c r="L27" s="19">
        <v>0.80120199999999997</v>
      </c>
      <c r="M27" s="19">
        <v>0.98456999999999995</v>
      </c>
      <c r="N27" s="19">
        <v>1.4772460000000001</v>
      </c>
      <c r="O27" s="19">
        <v>1.535199</v>
      </c>
      <c r="P27" s="19">
        <v>0.869336</v>
      </c>
      <c r="Q27" s="19">
        <v>0.60574499999999998</v>
      </c>
      <c r="R27" s="19">
        <v>0.72553999999999996</v>
      </c>
      <c r="S27" s="19">
        <v>0.69997100000000001</v>
      </c>
      <c r="T27" s="19">
        <v>2.2619030000000002</v>
      </c>
      <c r="U27" s="19">
        <v>0.83850100000000005</v>
      </c>
      <c r="V27" s="19"/>
      <c r="W27" s="19"/>
      <c r="X27" s="19"/>
      <c r="Y27" s="19"/>
      <c r="Z27" s="19"/>
    </row>
    <row r="28" spans="1:26" ht="22.95" customHeight="1" x14ac:dyDescent="0.35">
      <c r="A28" s="9" t="s">
        <v>330</v>
      </c>
      <c r="B28" s="23" t="s">
        <v>331</v>
      </c>
      <c r="C28" s="9" t="s">
        <v>13</v>
      </c>
      <c r="D28" s="19">
        <v>89.978880000000004</v>
      </c>
      <c r="E28" s="19">
        <f t="shared" si="2"/>
        <v>8.1268997666930728E-2</v>
      </c>
      <c r="F28" s="19">
        <v>3.1068250000000002</v>
      </c>
      <c r="G28" s="19">
        <v>3.5</v>
      </c>
      <c r="H28" s="19">
        <v>0</v>
      </c>
      <c r="I28" s="19">
        <v>0.57777500000000004</v>
      </c>
      <c r="J28" s="19">
        <v>21.770461000000001</v>
      </c>
      <c r="K28" s="19">
        <v>3.0808230000000001</v>
      </c>
      <c r="L28" s="19">
        <v>0.64871900000000005</v>
      </c>
      <c r="M28" s="19">
        <v>3.0031460000000001</v>
      </c>
      <c r="N28" s="19">
        <v>0.74982199999999999</v>
      </c>
      <c r="O28" s="19">
        <v>0</v>
      </c>
      <c r="P28" s="19">
        <v>9.0115580000000008</v>
      </c>
      <c r="Q28" s="19">
        <v>7.9859479999999996</v>
      </c>
      <c r="R28" s="19">
        <v>5.0145720000000003</v>
      </c>
      <c r="S28" s="19">
        <v>0.97759700000000005</v>
      </c>
      <c r="T28" s="19">
        <v>27.947709</v>
      </c>
      <c r="U28" s="19">
        <v>2.6039249999999998</v>
      </c>
      <c r="V28" s="19"/>
      <c r="W28" s="19"/>
      <c r="X28" s="19"/>
      <c r="Y28" s="19"/>
      <c r="Z28" s="19"/>
    </row>
    <row r="29" spans="1:26" ht="22.95" customHeight="1" x14ac:dyDescent="0.35">
      <c r="A29" s="9" t="s">
        <v>332</v>
      </c>
      <c r="B29" s="23" t="s">
        <v>333</v>
      </c>
      <c r="C29" s="9" t="s">
        <v>14</v>
      </c>
      <c r="D29" s="19">
        <v>1.5101709999999999</v>
      </c>
      <c r="E29" s="19">
        <f t="shared" si="2"/>
        <v>1.3639876766155172E-3</v>
      </c>
      <c r="F29" s="19">
        <v>1.5101709999999999</v>
      </c>
      <c r="G29" s="19">
        <v>0</v>
      </c>
      <c r="H29" s="19">
        <v>0</v>
      </c>
      <c r="I29" s="19">
        <v>0</v>
      </c>
      <c r="J29" s="19">
        <v>0</v>
      </c>
      <c r="K29" s="19">
        <v>0</v>
      </c>
      <c r="L29" s="19">
        <v>0</v>
      </c>
      <c r="M29" s="19">
        <v>0</v>
      </c>
      <c r="N29" s="19">
        <v>0</v>
      </c>
      <c r="O29" s="19">
        <v>0</v>
      </c>
      <c r="P29" s="19">
        <v>0</v>
      </c>
      <c r="Q29" s="19">
        <v>0</v>
      </c>
      <c r="R29" s="19">
        <v>0</v>
      </c>
      <c r="S29" s="19">
        <v>0</v>
      </c>
      <c r="T29" s="19">
        <v>0</v>
      </c>
      <c r="U29" s="19">
        <v>0</v>
      </c>
      <c r="V29" s="19"/>
      <c r="W29" s="19"/>
      <c r="X29" s="19"/>
      <c r="Y29" s="19"/>
      <c r="Z29" s="19"/>
    </row>
    <row r="30" spans="1:26" ht="22.95" customHeight="1" x14ac:dyDescent="0.35">
      <c r="A30" s="9" t="s">
        <v>334</v>
      </c>
      <c r="B30" s="23" t="s">
        <v>335</v>
      </c>
      <c r="C30" s="9" t="s">
        <v>336</v>
      </c>
      <c r="D30" s="20">
        <v>138.19497999999999</v>
      </c>
      <c r="E30" s="20">
        <f t="shared" si="2"/>
        <v>0.12481781843918859</v>
      </c>
      <c r="F30" s="20">
        <v>18.863389999999999</v>
      </c>
      <c r="G30" s="20">
        <v>6.0695890000000006</v>
      </c>
      <c r="H30" s="20">
        <v>5.8228109999999997</v>
      </c>
      <c r="I30" s="20">
        <v>7.1937819999999997</v>
      </c>
      <c r="J30" s="20">
        <v>8.9319869999999995</v>
      </c>
      <c r="K30" s="20">
        <v>7.2226539999999995</v>
      </c>
      <c r="L30" s="20">
        <v>9.7578110000000002</v>
      </c>
      <c r="M30" s="20">
        <v>11.158355</v>
      </c>
      <c r="N30" s="20">
        <v>8.5087470000000014</v>
      </c>
      <c r="O30" s="20">
        <v>9.5914549999999998</v>
      </c>
      <c r="P30" s="20">
        <v>7.4596210000000003</v>
      </c>
      <c r="Q30" s="20">
        <v>5.3089919999999999</v>
      </c>
      <c r="R30" s="20">
        <v>3.879461</v>
      </c>
      <c r="S30" s="20">
        <v>6.2504019999999993</v>
      </c>
      <c r="T30" s="20">
        <v>8.8117599999999996</v>
      </c>
      <c r="U30" s="20">
        <v>13.364163</v>
      </c>
      <c r="V30" s="20">
        <f t="shared" ref="V30:Z30" si="5">V32+V33+V34+V35+V36+V37+V38+V39+V40+V41</f>
        <v>0</v>
      </c>
      <c r="W30" s="20">
        <f t="shared" si="5"/>
        <v>0</v>
      </c>
      <c r="X30" s="20">
        <f t="shared" si="5"/>
        <v>0</v>
      </c>
      <c r="Y30" s="20">
        <f t="shared" si="5"/>
        <v>0</v>
      </c>
      <c r="Z30" s="20">
        <f t="shared" si="5"/>
        <v>0</v>
      </c>
    </row>
    <row r="31" spans="1:26" ht="22.95" customHeight="1" x14ac:dyDescent="0.35">
      <c r="A31" s="9"/>
      <c r="B31" s="23" t="s">
        <v>296</v>
      </c>
      <c r="C31" s="9"/>
      <c r="D31" s="20"/>
      <c r="E31" s="20">
        <f t="shared" si="2"/>
        <v>0</v>
      </c>
      <c r="F31" s="20">
        <v>0</v>
      </c>
      <c r="G31" s="21">
        <v>0</v>
      </c>
      <c r="H31" s="20">
        <v>0</v>
      </c>
      <c r="I31" s="20">
        <v>0</v>
      </c>
      <c r="J31" s="20">
        <v>0</v>
      </c>
      <c r="K31" s="20">
        <v>0</v>
      </c>
      <c r="L31" s="20">
        <v>0</v>
      </c>
      <c r="M31" s="20">
        <v>0</v>
      </c>
      <c r="N31" s="20">
        <v>0</v>
      </c>
      <c r="O31" s="21">
        <v>0</v>
      </c>
      <c r="P31" s="20">
        <v>0</v>
      </c>
      <c r="Q31" s="20">
        <v>0</v>
      </c>
      <c r="R31" s="20">
        <v>0</v>
      </c>
      <c r="S31" s="20">
        <v>0</v>
      </c>
      <c r="T31" s="21">
        <v>0</v>
      </c>
      <c r="U31" s="21">
        <v>0</v>
      </c>
      <c r="V31" s="21"/>
      <c r="W31" s="21"/>
      <c r="X31" s="21"/>
      <c r="Y31" s="20"/>
      <c r="Z31" s="20"/>
    </row>
    <row r="32" spans="1:26" ht="22.95" customHeight="1" x14ac:dyDescent="0.35">
      <c r="A32" s="22" t="s">
        <v>337</v>
      </c>
      <c r="B32" s="23" t="s">
        <v>338</v>
      </c>
      <c r="C32" s="9" t="s">
        <v>21</v>
      </c>
      <c r="D32" s="19">
        <v>21.585363999999998</v>
      </c>
      <c r="E32" s="19">
        <f t="shared" si="2"/>
        <v>1.9495918337234807E-2</v>
      </c>
      <c r="F32" s="19">
        <v>2.3852359999999999</v>
      </c>
      <c r="G32" s="19">
        <v>1.463052</v>
      </c>
      <c r="H32" s="19">
        <v>1.420156</v>
      </c>
      <c r="I32" s="19">
        <v>1.659945</v>
      </c>
      <c r="J32" s="19">
        <v>0.67401999999999995</v>
      </c>
      <c r="K32" s="19">
        <v>2.0661049999999999</v>
      </c>
      <c r="L32" s="19">
        <v>2.4360629999999999</v>
      </c>
      <c r="M32" s="19">
        <v>1.241751</v>
      </c>
      <c r="N32" s="19">
        <v>1.356009</v>
      </c>
      <c r="O32" s="19">
        <v>0.46375499999999997</v>
      </c>
      <c r="P32" s="19">
        <v>1.4918020000000001</v>
      </c>
      <c r="Q32" s="19">
        <v>0.65385899999999997</v>
      </c>
      <c r="R32" s="19">
        <v>0.54870600000000003</v>
      </c>
      <c r="S32" s="19">
        <v>0.36371199999999998</v>
      </c>
      <c r="T32" s="19">
        <v>1.4529609999999999</v>
      </c>
      <c r="U32" s="19">
        <v>1.9082319999999999</v>
      </c>
      <c r="V32" s="19"/>
      <c r="W32" s="19"/>
      <c r="X32" s="19"/>
      <c r="Y32" s="19"/>
      <c r="Z32" s="19"/>
    </row>
    <row r="33" spans="1:26" ht="22.95" customHeight="1" x14ac:dyDescent="0.35">
      <c r="A33" s="22" t="s">
        <v>339</v>
      </c>
      <c r="B33" s="23" t="s">
        <v>340</v>
      </c>
      <c r="C33" s="9" t="s">
        <v>341</v>
      </c>
      <c r="D33" s="19">
        <v>0</v>
      </c>
      <c r="E33" s="19">
        <f t="shared" si="2"/>
        <v>0</v>
      </c>
      <c r="F33" s="19">
        <v>0</v>
      </c>
      <c r="G33" s="19">
        <v>0</v>
      </c>
      <c r="H33" s="19">
        <v>0</v>
      </c>
      <c r="I33" s="19">
        <v>0</v>
      </c>
      <c r="J33" s="19">
        <v>0</v>
      </c>
      <c r="K33" s="19">
        <v>0</v>
      </c>
      <c r="L33" s="19">
        <v>0</v>
      </c>
      <c r="M33" s="19">
        <v>0</v>
      </c>
      <c r="N33" s="19">
        <v>0</v>
      </c>
      <c r="O33" s="19">
        <v>0</v>
      </c>
      <c r="P33" s="19">
        <v>0</v>
      </c>
      <c r="Q33" s="19">
        <v>0</v>
      </c>
      <c r="R33" s="19">
        <v>0</v>
      </c>
      <c r="S33" s="19">
        <v>0</v>
      </c>
      <c r="T33" s="19">
        <v>0</v>
      </c>
      <c r="U33" s="19">
        <v>0</v>
      </c>
      <c r="V33" s="19"/>
      <c r="W33" s="19"/>
      <c r="X33" s="19"/>
      <c r="Y33" s="19"/>
      <c r="Z33" s="19"/>
    </row>
    <row r="34" spans="1:26" ht="22.95" customHeight="1" x14ac:dyDescent="0.35">
      <c r="A34" s="22" t="s">
        <v>342</v>
      </c>
      <c r="B34" s="23" t="s">
        <v>343</v>
      </c>
      <c r="C34" s="9" t="s">
        <v>22</v>
      </c>
      <c r="D34" s="19">
        <v>7.2415690000000001</v>
      </c>
      <c r="E34" s="19">
        <f t="shared" si="2"/>
        <v>6.540591016090864E-3</v>
      </c>
      <c r="F34" s="19">
        <v>2.572117</v>
      </c>
      <c r="G34" s="19">
        <v>0.17508000000000001</v>
      </c>
      <c r="H34" s="19">
        <v>0.114139</v>
      </c>
      <c r="I34" s="19">
        <v>0.36310900000000002</v>
      </c>
      <c r="J34" s="19">
        <v>0.66522800000000004</v>
      </c>
      <c r="K34" s="19">
        <v>0.160055</v>
      </c>
      <c r="L34" s="19">
        <v>0.145285</v>
      </c>
      <c r="M34" s="19">
        <v>0.32400000000000001</v>
      </c>
      <c r="N34" s="19">
        <v>0.21640300000000001</v>
      </c>
      <c r="O34" s="19">
        <v>0.18495800000000001</v>
      </c>
      <c r="P34" s="19">
        <v>0.132301</v>
      </c>
      <c r="Q34" s="19">
        <v>0.67380499999999999</v>
      </c>
      <c r="R34" s="19">
        <v>0.13539799999999999</v>
      </c>
      <c r="S34" s="19">
        <v>0.62765000000000004</v>
      </c>
      <c r="T34" s="19">
        <v>0.25989800000000002</v>
      </c>
      <c r="U34" s="19">
        <v>0.492143</v>
      </c>
      <c r="V34" s="19"/>
      <c r="W34" s="19"/>
      <c r="X34" s="19"/>
      <c r="Y34" s="19"/>
      <c r="Z34" s="19"/>
    </row>
    <row r="35" spans="1:26" ht="22.95" customHeight="1" x14ac:dyDescent="0.35">
      <c r="A35" s="22" t="s">
        <v>344</v>
      </c>
      <c r="B35" s="23" t="s">
        <v>345</v>
      </c>
      <c r="C35" s="9" t="s">
        <v>23</v>
      </c>
      <c r="D35" s="19">
        <v>66.495020999999994</v>
      </c>
      <c r="E35" s="19">
        <f t="shared" si="2"/>
        <v>6.0058357100149597E-2</v>
      </c>
      <c r="F35" s="19">
        <v>9.1569190000000003</v>
      </c>
      <c r="G35" s="19">
        <v>2.558068</v>
      </c>
      <c r="H35" s="19">
        <v>1.9669650000000001</v>
      </c>
      <c r="I35" s="19">
        <v>2.5815739999999998</v>
      </c>
      <c r="J35" s="19">
        <v>5.1910059999999998</v>
      </c>
      <c r="K35" s="19">
        <v>3.8903370000000002</v>
      </c>
      <c r="L35" s="19">
        <v>4.3227310000000001</v>
      </c>
      <c r="M35" s="19">
        <v>3.2406739999999998</v>
      </c>
      <c r="N35" s="19">
        <v>5.2183000000000002</v>
      </c>
      <c r="O35" s="19">
        <v>6.4728820000000002</v>
      </c>
      <c r="P35" s="19">
        <v>3.0441720000000001</v>
      </c>
      <c r="Q35" s="19">
        <v>3.197587</v>
      </c>
      <c r="R35" s="19">
        <v>2.905122</v>
      </c>
      <c r="S35" s="19">
        <v>2.5206279999999999</v>
      </c>
      <c r="T35" s="19">
        <v>3.268761</v>
      </c>
      <c r="U35" s="19">
        <v>6.959295</v>
      </c>
      <c r="V35" s="19"/>
      <c r="W35" s="19"/>
      <c r="X35" s="19"/>
      <c r="Y35" s="19"/>
      <c r="Z35" s="19"/>
    </row>
    <row r="36" spans="1:26" ht="22.95" customHeight="1" x14ac:dyDescent="0.35">
      <c r="A36" s="22" t="s">
        <v>346</v>
      </c>
      <c r="B36" s="23" t="s">
        <v>347</v>
      </c>
      <c r="C36" s="9" t="s">
        <v>348</v>
      </c>
      <c r="D36" s="19">
        <v>37.190725</v>
      </c>
      <c r="E36" s="19">
        <f t="shared" si="2"/>
        <v>3.3590693096607359E-2</v>
      </c>
      <c r="F36" s="19">
        <v>1.966445</v>
      </c>
      <c r="G36" s="19">
        <v>1.873389</v>
      </c>
      <c r="H36" s="19">
        <v>2.3215509999999999</v>
      </c>
      <c r="I36" s="19">
        <v>2.4095</v>
      </c>
      <c r="J36" s="19">
        <v>1.8474429999999999</v>
      </c>
      <c r="K36" s="19">
        <v>0.50415500000000002</v>
      </c>
      <c r="L36" s="19">
        <v>2.724723</v>
      </c>
      <c r="M36" s="19">
        <v>6.3519300000000003</v>
      </c>
      <c r="N36" s="19">
        <v>1.555064</v>
      </c>
      <c r="O36" s="19">
        <v>2.4698600000000002</v>
      </c>
      <c r="P36" s="19">
        <v>2.6992980000000002</v>
      </c>
      <c r="Q36" s="19">
        <v>0.73107299999999997</v>
      </c>
      <c r="R36" s="19">
        <v>0.25312000000000001</v>
      </c>
      <c r="S36" s="19">
        <v>2.7384119999999998</v>
      </c>
      <c r="T36" s="19">
        <v>3.8301400000000001</v>
      </c>
      <c r="U36" s="19">
        <v>2.914622</v>
      </c>
      <c r="V36" s="19"/>
      <c r="W36" s="19"/>
      <c r="X36" s="19"/>
      <c r="Y36" s="19"/>
      <c r="Z36" s="19"/>
    </row>
    <row r="37" spans="1:26" ht="22.95" customHeight="1" x14ac:dyDescent="0.35">
      <c r="A37" s="22" t="s">
        <v>349</v>
      </c>
      <c r="B37" s="23" t="s">
        <v>350</v>
      </c>
      <c r="C37" s="9" t="s">
        <v>351</v>
      </c>
      <c r="D37" s="19">
        <v>0</v>
      </c>
      <c r="E37" s="19">
        <f t="shared" si="2"/>
        <v>0</v>
      </c>
      <c r="F37" s="19">
        <v>0</v>
      </c>
      <c r="G37" s="19">
        <v>0</v>
      </c>
      <c r="H37" s="19">
        <v>0</v>
      </c>
      <c r="I37" s="19">
        <v>0</v>
      </c>
      <c r="J37" s="19">
        <v>0</v>
      </c>
      <c r="K37" s="19">
        <v>0</v>
      </c>
      <c r="L37" s="19">
        <v>0</v>
      </c>
      <c r="M37" s="19">
        <v>0</v>
      </c>
      <c r="N37" s="19">
        <v>0</v>
      </c>
      <c r="O37" s="19">
        <v>0</v>
      </c>
      <c r="P37" s="19">
        <v>0</v>
      </c>
      <c r="Q37" s="19">
        <v>0</v>
      </c>
      <c r="R37" s="19">
        <v>0</v>
      </c>
      <c r="S37" s="19">
        <v>0</v>
      </c>
      <c r="T37" s="19">
        <v>0</v>
      </c>
      <c r="U37" s="19">
        <v>0</v>
      </c>
      <c r="V37" s="19"/>
      <c r="W37" s="19"/>
      <c r="X37" s="19"/>
      <c r="Y37" s="19"/>
      <c r="Z37" s="19"/>
    </row>
    <row r="38" spans="1:26" ht="22.95" customHeight="1" x14ac:dyDescent="0.35">
      <c r="A38" s="22" t="s">
        <v>352</v>
      </c>
      <c r="B38" s="23" t="s">
        <v>353</v>
      </c>
      <c r="C38" s="9" t="s">
        <v>354</v>
      </c>
      <c r="D38" s="19">
        <v>0</v>
      </c>
      <c r="E38" s="19">
        <f t="shared" si="2"/>
        <v>0</v>
      </c>
      <c r="F38" s="19">
        <v>0</v>
      </c>
      <c r="G38" s="19">
        <v>0</v>
      </c>
      <c r="H38" s="19">
        <v>0</v>
      </c>
      <c r="I38" s="19">
        <v>0</v>
      </c>
      <c r="J38" s="19">
        <v>0</v>
      </c>
      <c r="K38" s="19">
        <v>0</v>
      </c>
      <c r="L38" s="19">
        <v>0</v>
      </c>
      <c r="M38" s="19">
        <v>0</v>
      </c>
      <c r="N38" s="19">
        <v>0</v>
      </c>
      <c r="O38" s="19">
        <v>0</v>
      </c>
      <c r="P38" s="19">
        <v>0</v>
      </c>
      <c r="Q38" s="19">
        <v>0</v>
      </c>
      <c r="R38" s="19">
        <v>0</v>
      </c>
      <c r="S38" s="19">
        <v>0</v>
      </c>
      <c r="T38" s="19">
        <v>0</v>
      </c>
      <c r="U38" s="19">
        <v>0</v>
      </c>
      <c r="V38" s="19"/>
      <c r="W38" s="19"/>
      <c r="X38" s="19"/>
      <c r="Y38" s="19"/>
      <c r="Z38" s="19"/>
    </row>
    <row r="39" spans="1:26" ht="22.95" customHeight="1" x14ac:dyDescent="0.35">
      <c r="A39" s="22" t="s">
        <v>355</v>
      </c>
      <c r="B39" s="23" t="s">
        <v>356</v>
      </c>
      <c r="C39" s="9" t="s">
        <v>357</v>
      </c>
      <c r="D39" s="19">
        <v>0</v>
      </c>
      <c r="E39" s="19">
        <f t="shared" si="2"/>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c r="W39" s="19"/>
      <c r="X39" s="19"/>
      <c r="Y39" s="19"/>
      <c r="Z39" s="19"/>
    </row>
    <row r="40" spans="1:26" ht="22.95" customHeight="1" x14ac:dyDescent="0.35">
      <c r="A40" s="22" t="s">
        <v>358</v>
      </c>
      <c r="B40" s="23" t="s">
        <v>359</v>
      </c>
      <c r="C40" s="9" t="s">
        <v>360</v>
      </c>
      <c r="D40" s="19">
        <v>0</v>
      </c>
      <c r="E40" s="19">
        <f t="shared" si="2"/>
        <v>0</v>
      </c>
      <c r="F40" s="19">
        <v>0</v>
      </c>
      <c r="G40" s="19">
        <v>0</v>
      </c>
      <c r="H40" s="19">
        <v>0</v>
      </c>
      <c r="I40" s="19">
        <v>0</v>
      </c>
      <c r="J40" s="19">
        <v>0</v>
      </c>
      <c r="K40" s="19">
        <v>0</v>
      </c>
      <c r="L40" s="19">
        <v>0</v>
      </c>
      <c r="M40" s="19">
        <v>0</v>
      </c>
      <c r="N40" s="19">
        <v>0</v>
      </c>
      <c r="O40" s="19">
        <v>0</v>
      </c>
      <c r="P40" s="19">
        <v>0</v>
      </c>
      <c r="Q40" s="19">
        <v>0</v>
      </c>
      <c r="R40" s="19">
        <v>0</v>
      </c>
      <c r="S40" s="19">
        <v>0</v>
      </c>
      <c r="T40" s="19">
        <v>0</v>
      </c>
      <c r="U40" s="19">
        <v>0</v>
      </c>
      <c r="V40" s="19"/>
      <c r="W40" s="19"/>
      <c r="X40" s="19"/>
      <c r="Y40" s="19"/>
      <c r="Z40" s="19"/>
    </row>
    <row r="41" spans="1:26" ht="22.95" customHeight="1" x14ac:dyDescent="0.35">
      <c r="A41" s="22" t="s">
        <v>361</v>
      </c>
      <c r="B41" s="23" t="s">
        <v>362</v>
      </c>
      <c r="C41" s="9" t="s">
        <v>363</v>
      </c>
      <c r="D41" s="19">
        <v>5.6823009999999989</v>
      </c>
      <c r="E41" s="19">
        <f t="shared" si="2"/>
        <v>5.1322588891059544E-3</v>
      </c>
      <c r="F41" s="19">
        <v>2.782673</v>
      </c>
      <c r="G41" s="19">
        <v>0</v>
      </c>
      <c r="H41" s="19">
        <v>0</v>
      </c>
      <c r="I41" s="19">
        <v>0.17965400000000001</v>
      </c>
      <c r="J41" s="19">
        <v>0.55428999999999995</v>
      </c>
      <c r="K41" s="19">
        <v>0.60200200000000004</v>
      </c>
      <c r="L41" s="19">
        <v>0.12900900000000001</v>
      </c>
      <c r="M41" s="19">
        <v>0</v>
      </c>
      <c r="N41" s="19">
        <v>0.162971</v>
      </c>
      <c r="O41" s="19">
        <v>0</v>
      </c>
      <c r="P41" s="19">
        <v>9.2048000000000005E-2</v>
      </c>
      <c r="Q41" s="19">
        <v>5.2668E-2</v>
      </c>
      <c r="R41" s="19">
        <v>3.7115000000000002E-2</v>
      </c>
      <c r="S41" s="19">
        <v>0</v>
      </c>
      <c r="T41" s="19">
        <v>0</v>
      </c>
      <c r="U41" s="19">
        <v>1.089871</v>
      </c>
      <c r="V41" s="19"/>
      <c r="W41" s="19"/>
      <c r="X41" s="19"/>
      <c r="Y41" s="19"/>
      <c r="Z41" s="19"/>
    </row>
    <row r="42" spans="1:26" ht="22.95" customHeight="1" x14ac:dyDescent="0.35">
      <c r="A42" s="22" t="s">
        <v>364</v>
      </c>
      <c r="B42" s="23" t="s">
        <v>365</v>
      </c>
      <c r="C42" s="9" t="s">
        <v>366</v>
      </c>
      <c r="D42" s="20">
        <v>134.14431000000002</v>
      </c>
      <c r="E42" s="20">
        <f t="shared" si="2"/>
        <v>0.12115924999757759</v>
      </c>
      <c r="F42" s="20">
        <v>6.9417439999999999</v>
      </c>
      <c r="G42" s="20">
        <v>7.6526200000000006</v>
      </c>
      <c r="H42" s="20">
        <v>15.825614999999999</v>
      </c>
      <c r="I42" s="20">
        <v>14.043478</v>
      </c>
      <c r="J42" s="20">
        <v>1.4366130000000001</v>
      </c>
      <c r="K42" s="20">
        <v>8.1189999999999998E-2</v>
      </c>
      <c r="L42" s="20">
        <v>18.789261</v>
      </c>
      <c r="M42" s="20">
        <v>7.4824590000000004</v>
      </c>
      <c r="N42" s="20">
        <v>45.607137000000002</v>
      </c>
      <c r="O42" s="20">
        <v>0</v>
      </c>
      <c r="P42" s="20">
        <v>7.3174919999999997</v>
      </c>
      <c r="Q42" s="20">
        <v>0</v>
      </c>
      <c r="R42" s="20">
        <v>3.796233</v>
      </c>
      <c r="S42" s="20">
        <v>0</v>
      </c>
      <c r="T42" s="20">
        <v>0</v>
      </c>
      <c r="U42" s="20">
        <v>5.1704679999999996</v>
      </c>
      <c r="V42" s="20">
        <f t="shared" ref="V42:Z42" si="6">V45+V46+V47+V48+V49+V50</f>
        <v>0</v>
      </c>
      <c r="W42" s="20">
        <f t="shared" si="6"/>
        <v>0</v>
      </c>
      <c r="X42" s="20">
        <f t="shared" si="6"/>
        <v>0</v>
      </c>
      <c r="Y42" s="20">
        <f t="shared" si="6"/>
        <v>0</v>
      </c>
      <c r="Z42" s="20">
        <f t="shared" si="6"/>
        <v>0</v>
      </c>
    </row>
    <row r="43" spans="1:26" ht="22.95" hidden="1" customHeight="1" x14ac:dyDescent="0.35">
      <c r="A43" s="22" t="s">
        <v>367</v>
      </c>
      <c r="B43" s="23" t="s">
        <v>368</v>
      </c>
      <c r="C43" s="9" t="s">
        <v>369</v>
      </c>
      <c r="D43" s="20">
        <v>28.679514000000001</v>
      </c>
      <c r="E43" s="20">
        <f t="shared" si="2"/>
        <v>2.5903360392513296E-2</v>
      </c>
      <c r="F43" s="20">
        <v>0</v>
      </c>
      <c r="G43" s="20">
        <v>0</v>
      </c>
      <c r="H43" s="20">
        <v>0</v>
      </c>
      <c r="I43" s="20">
        <v>0</v>
      </c>
      <c r="J43" s="20">
        <v>0</v>
      </c>
      <c r="K43" s="20">
        <v>0</v>
      </c>
      <c r="L43" s="20">
        <v>0</v>
      </c>
      <c r="M43" s="20">
        <v>0</v>
      </c>
      <c r="N43" s="20">
        <v>28.679514000000001</v>
      </c>
      <c r="O43" s="20">
        <v>0</v>
      </c>
      <c r="P43" s="20">
        <v>0</v>
      </c>
      <c r="Q43" s="20">
        <v>0</v>
      </c>
      <c r="R43" s="20">
        <v>0</v>
      </c>
      <c r="S43" s="20">
        <v>0</v>
      </c>
      <c r="T43" s="20">
        <v>0</v>
      </c>
      <c r="U43" s="20">
        <v>0</v>
      </c>
      <c r="V43" s="20">
        <f t="shared" ref="V43:Z43" si="7">V45+V46+V47</f>
        <v>0</v>
      </c>
      <c r="W43" s="20">
        <f t="shared" si="7"/>
        <v>0</v>
      </c>
      <c r="X43" s="20">
        <f t="shared" si="7"/>
        <v>0</v>
      </c>
      <c r="Y43" s="20">
        <f t="shared" si="7"/>
        <v>0</v>
      </c>
      <c r="Z43" s="20">
        <f t="shared" si="7"/>
        <v>0</v>
      </c>
    </row>
    <row r="44" spans="1:26" s="76" customFormat="1" ht="22.95" hidden="1" customHeight="1" x14ac:dyDescent="0.35">
      <c r="A44" s="24"/>
      <c r="B44" s="15" t="s">
        <v>296</v>
      </c>
      <c r="C44" s="14"/>
      <c r="D44" s="25"/>
      <c r="E44" s="25">
        <f t="shared" si="2"/>
        <v>0</v>
      </c>
      <c r="F44" s="25">
        <v>0</v>
      </c>
      <c r="G44" s="26">
        <v>0</v>
      </c>
      <c r="H44" s="25">
        <v>0</v>
      </c>
      <c r="I44" s="25">
        <v>0</v>
      </c>
      <c r="J44" s="25">
        <v>0</v>
      </c>
      <c r="K44" s="25">
        <v>0</v>
      </c>
      <c r="L44" s="25">
        <v>0</v>
      </c>
      <c r="M44" s="25">
        <v>0</v>
      </c>
      <c r="N44" s="25">
        <v>0</v>
      </c>
      <c r="O44" s="26">
        <v>0</v>
      </c>
      <c r="P44" s="25">
        <v>0</v>
      </c>
      <c r="Q44" s="25">
        <v>0</v>
      </c>
      <c r="R44" s="25">
        <v>0</v>
      </c>
      <c r="S44" s="25">
        <v>0</v>
      </c>
      <c r="T44" s="26">
        <v>0</v>
      </c>
      <c r="U44" s="26">
        <v>0</v>
      </c>
      <c r="V44" s="26"/>
      <c r="W44" s="26"/>
      <c r="X44" s="26"/>
      <c r="Y44" s="25"/>
      <c r="Z44" s="25"/>
    </row>
    <row r="45" spans="1:26" ht="22.95" customHeight="1" x14ac:dyDescent="0.35">
      <c r="A45" s="22" t="s">
        <v>367</v>
      </c>
      <c r="B45" s="23" t="s">
        <v>370</v>
      </c>
      <c r="C45" s="9" t="s">
        <v>371</v>
      </c>
      <c r="D45" s="19">
        <v>0</v>
      </c>
      <c r="E45" s="19">
        <f t="shared" si="2"/>
        <v>0</v>
      </c>
      <c r="F45" s="19">
        <v>0</v>
      </c>
      <c r="G45" s="19">
        <v>0</v>
      </c>
      <c r="H45" s="19">
        <v>0</v>
      </c>
      <c r="I45" s="19">
        <v>0</v>
      </c>
      <c r="J45" s="19">
        <v>0</v>
      </c>
      <c r="K45" s="19">
        <v>0</v>
      </c>
      <c r="L45" s="19">
        <v>0</v>
      </c>
      <c r="M45" s="19">
        <v>0</v>
      </c>
      <c r="N45" s="19">
        <v>0</v>
      </c>
      <c r="O45" s="19">
        <v>0</v>
      </c>
      <c r="P45" s="19">
        <v>0</v>
      </c>
      <c r="Q45" s="19">
        <v>0</v>
      </c>
      <c r="R45" s="19">
        <v>0</v>
      </c>
      <c r="S45" s="19">
        <v>0</v>
      </c>
      <c r="T45" s="19">
        <v>0</v>
      </c>
      <c r="U45" s="19">
        <v>0</v>
      </c>
      <c r="V45" s="19"/>
      <c r="W45" s="19"/>
      <c r="X45" s="19"/>
      <c r="Y45" s="19"/>
      <c r="Z45" s="19"/>
    </row>
    <row r="46" spans="1:26" ht="22.95" customHeight="1" x14ac:dyDescent="0.35">
      <c r="A46" s="22" t="s">
        <v>375</v>
      </c>
      <c r="B46" s="23" t="s">
        <v>372</v>
      </c>
      <c r="C46" s="9" t="s">
        <v>15</v>
      </c>
      <c r="D46" s="19">
        <v>28.679514000000001</v>
      </c>
      <c r="E46" s="19">
        <f t="shared" si="2"/>
        <v>2.5903360392513296E-2</v>
      </c>
      <c r="F46" s="19">
        <v>0</v>
      </c>
      <c r="G46" s="19">
        <v>0</v>
      </c>
      <c r="H46" s="19">
        <v>0</v>
      </c>
      <c r="I46" s="19">
        <v>0</v>
      </c>
      <c r="J46" s="19">
        <v>0</v>
      </c>
      <c r="K46" s="19">
        <v>0</v>
      </c>
      <c r="L46" s="19">
        <v>0</v>
      </c>
      <c r="M46" s="19">
        <v>0</v>
      </c>
      <c r="N46" s="19">
        <v>28.679514000000001</v>
      </c>
      <c r="O46" s="19">
        <v>0</v>
      </c>
      <c r="P46" s="19">
        <v>0</v>
      </c>
      <c r="Q46" s="19">
        <v>0</v>
      </c>
      <c r="R46" s="19">
        <v>0</v>
      </c>
      <c r="S46" s="19">
        <v>0</v>
      </c>
      <c r="T46" s="19">
        <v>0</v>
      </c>
      <c r="U46" s="19">
        <v>0</v>
      </c>
      <c r="V46" s="19"/>
      <c r="W46" s="19"/>
      <c r="X46" s="19"/>
      <c r="Y46" s="19"/>
      <c r="Z46" s="19"/>
    </row>
    <row r="47" spans="1:26" ht="22.95" customHeight="1" x14ac:dyDescent="0.35">
      <c r="A47" s="22" t="s">
        <v>377</v>
      </c>
      <c r="B47" s="23" t="s">
        <v>373</v>
      </c>
      <c r="C47" s="9" t="s">
        <v>374</v>
      </c>
      <c r="D47" s="19">
        <v>0</v>
      </c>
      <c r="E47" s="19">
        <f t="shared" si="2"/>
        <v>0</v>
      </c>
      <c r="F47" s="19">
        <v>0</v>
      </c>
      <c r="G47" s="19">
        <v>0</v>
      </c>
      <c r="H47" s="19">
        <v>0</v>
      </c>
      <c r="I47" s="19">
        <v>0</v>
      </c>
      <c r="J47" s="19">
        <v>0</v>
      </c>
      <c r="K47" s="19">
        <v>0</v>
      </c>
      <c r="L47" s="19">
        <v>0</v>
      </c>
      <c r="M47" s="19">
        <v>0</v>
      </c>
      <c r="N47" s="19">
        <v>0</v>
      </c>
      <c r="O47" s="19">
        <v>0</v>
      </c>
      <c r="P47" s="19">
        <v>0</v>
      </c>
      <c r="Q47" s="19">
        <v>0</v>
      </c>
      <c r="R47" s="19">
        <v>0</v>
      </c>
      <c r="S47" s="19">
        <v>0</v>
      </c>
      <c r="T47" s="19">
        <v>0</v>
      </c>
      <c r="U47" s="19">
        <v>0</v>
      </c>
      <c r="V47" s="19"/>
      <c r="W47" s="19"/>
      <c r="X47" s="19"/>
      <c r="Y47" s="19"/>
      <c r="Z47" s="19"/>
    </row>
    <row r="48" spans="1:26" ht="22.95" customHeight="1" x14ac:dyDescent="0.35">
      <c r="A48" s="22" t="s">
        <v>379</v>
      </c>
      <c r="B48" s="23" t="s">
        <v>376</v>
      </c>
      <c r="C48" s="9" t="s">
        <v>16</v>
      </c>
      <c r="D48" s="19">
        <v>4.0713039999999996</v>
      </c>
      <c r="E48" s="19">
        <f t="shared" si="2"/>
        <v>3.6772050872089729E-3</v>
      </c>
      <c r="F48" s="19">
        <v>3.5742630000000002</v>
      </c>
      <c r="G48" s="19">
        <v>0</v>
      </c>
      <c r="H48" s="19">
        <v>0</v>
      </c>
      <c r="I48" s="19">
        <v>0</v>
      </c>
      <c r="J48" s="19">
        <v>0</v>
      </c>
      <c r="K48" s="19">
        <v>5.4243E-2</v>
      </c>
      <c r="L48" s="19">
        <v>0</v>
      </c>
      <c r="M48" s="19">
        <v>0</v>
      </c>
      <c r="N48" s="19">
        <v>4.8010999999999998E-2</v>
      </c>
      <c r="O48" s="19">
        <v>0</v>
      </c>
      <c r="P48" s="19">
        <v>0.394787</v>
      </c>
      <c r="Q48" s="19">
        <v>0</v>
      </c>
      <c r="R48" s="19">
        <v>0</v>
      </c>
      <c r="S48" s="19">
        <v>0</v>
      </c>
      <c r="T48" s="19">
        <v>0</v>
      </c>
      <c r="U48" s="19">
        <v>0</v>
      </c>
      <c r="V48" s="19"/>
      <c r="W48" s="19"/>
      <c r="X48" s="19"/>
      <c r="Y48" s="19"/>
      <c r="Z48" s="19"/>
    </row>
    <row r="49" spans="1:27" ht="22.95" customHeight="1" x14ac:dyDescent="0.35">
      <c r="A49" s="22" t="s">
        <v>546</v>
      </c>
      <c r="B49" s="23" t="s">
        <v>378</v>
      </c>
      <c r="C49" s="9" t="s">
        <v>17</v>
      </c>
      <c r="D49" s="19">
        <v>72.396946000000014</v>
      </c>
      <c r="E49" s="19">
        <f t="shared" si="2"/>
        <v>6.5388980564849333E-2</v>
      </c>
      <c r="F49" s="19">
        <v>3.3674810000000002</v>
      </c>
      <c r="G49" s="19">
        <v>3.932277</v>
      </c>
      <c r="H49" s="19">
        <v>7.3039820000000004</v>
      </c>
      <c r="I49" s="19">
        <v>13.140553000000001</v>
      </c>
      <c r="J49" s="19">
        <v>9.7146999999999997E-2</v>
      </c>
      <c r="K49" s="19">
        <v>2.6946999999999999E-2</v>
      </c>
      <c r="L49" s="19">
        <v>18.789261</v>
      </c>
      <c r="M49" s="19">
        <v>2.3787999999999996</v>
      </c>
      <c r="N49" s="19">
        <v>15.912733000000001</v>
      </c>
      <c r="O49" s="19">
        <v>0</v>
      </c>
      <c r="P49" s="19">
        <v>6.9227050000000006</v>
      </c>
      <c r="Q49" s="19">
        <v>0</v>
      </c>
      <c r="R49" s="19">
        <v>0</v>
      </c>
      <c r="S49" s="19">
        <v>0</v>
      </c>
      <c r="T49" s="19">
        <v>0</v>
      </c>
      <c r="U49" s="19">
        <v>0.52505999999999997</v>
      </c>
      <c r="V49" s="19"/>
      <c r="W49" s="19"/>
      <c r="X49" s="19"/>
      <c r="Y49" s="19"/>
      <c r="Z49" s="19"/>
    </row>
    <row r="50" spans="1:27" ht="22.95" customHeight="1" x14ac:dyDescent="0.35">
      <c r="A50" s="22" t="s">
        <v>547</v>
      </c>
      <c r="B50" s="23" t="s">
        <v>158</v>
      </c>
      <c r="C50" s="9" t="s">
        <v>18</v>
      </c>
      <c r="D50" s="19">
        <v>28.996545999999999</v>
      </c>
      <c r="E50" s="19">
        <f t="shared" si="2"/>
        <v>2.6189703953005964E-2</v>
      </c>
      <c r="F50" s="19">
        <v>0</v>
      </c>
      <c r="G50" s="19">
        <v>3.7203430000000002</v>
      </c>
      <c r="H50" s="19">
        <v>8.5216329999999996</v>
      </c>
      <c r="I50" s="19">
        <v>0.90292499999999998</v>
      </c>
      <c r="J50" s="19">
        <v>1.339466</v>
      </c>
      <c r="K50" s="19">
        <v>0</v>
      </c>
      <c r="L50" s="19">
        <v>0</v>
      </c>
      <c r="M50" s="19">
        <v>5.1036590000000004</v>
      </c>
      <c r="N50" s="19">
        <v>0.96687900000000004</v>
      </c>
      <c r="O50" s="19">
        <v>0</v>
      </c>
      <c r="P50" s="19">
        <v>0</v>
      </c>
      <c r="Q50" s="19">
        <v>0</v>
      </c>
      <c r="R50" s="19">
        <v>3.796233</v>
      </c>
      <c r="S50" s="19">
        <v>0</v>
      </c>
      <c r="T50" s="19">
        <v>0</v>
      </c>
      <c r="U50" s="19">
        <v>4.6454079999999998</v>
      </c>
      <c r="V50" s="19"/>
      <c r="W50" s="19"/>
      <c r="X50" s="19"/>
      <c r="Y50" s="19"/>
      <c r="Z50" s="19"/>
    </row>
    <row r="51" spans="1:27" ht="19.95" customHeight="1" x14ac:dyDescent="0.35">
      <c r="A51" s="9" t="s">
        <v>380</v>
      </c>
      <c r="B51" s="23" t="s">
        <v>381</v>
      </c>
      <c r="C51" s="9" t="s">
        <v>382</v>
      </c>
      <c r="D51" s="19">
        <v>4214.2088700000004</v>
      </c>
      <c r="E51" s="19">
        <f t="shared" si="2"/>
        <v>3.8062768821304376</v>
      </c>
      <c r="F51" s="19">
        <v>787.36543900000015</v>
      </c>
      <c r="G51" s="19">
        <v>96.011262000000002</v>
      </c>
      <c r="H51" s="19">
        <v>52.623932000000003</v>
      </c>
      <c r="I51" s="19">
        <v>54.332088000000006</v>
      </c>
      <c r="J51" s="19">
        <v>146.418139</v>
      </c>
      <c r="K51" s="19">
        <v>74.331947999999983</v>
      </c>
      <c r="L51" s="19">
        <v>930.21145700000011</v>
      </c>
      <c r="M51" s="19">
        <v>111.118787</v>
      </c>
      <c r="N51" s="19">
        <v>110.32391700000001</v>
      </c>
      <c r="O51" s="19">
        <v>85.865600000000001</v>
      </c>
      <c r="P51" s="19">
        <v>109.37221099999999</v>
      </c>
      <c r="Q51" s="19">
        <v>68.897608000000005</v>
      </c>
      <c r="R51" s="19">
        <v>52.233490999999994</v>
      </c>
      <c r="S51" s="19">
        <v>70.505248999999992</v>
      </c>
      <c r="T51" s="19">
        <v>98.329226999999989</v>
      </c>
      <c r="U51" s="19">
        <v>1366.268515</v>
      </c>
      <c r="V51" s="19">
        <f t="shared" ref="V51:AA51" si="8">SUM(V53:V63)</f>
        <v>0</v>
      </c>
      <c r="W51" s="19">
        <f t="shared" si="8"/>
        <v>0</v>
      </c>
      <c r="X51" s="19">
        <f t="shared" si="8"/>
        <v>0</v>
      </c>
      <c r="Y51" s="19">
        <f t="shared" si="8"/>
        <v>0</v>
      </c>
      <c r="Z51" s="142">
        <f t="shared" si="8"/>
        <v>0</v>
      </c>
      <c r="AA51" s="143">
        <f t="shared" si="8"/>
        <v>0</v>
      </c>
    </row>
    <row r="52" spans="1:27" s="76" customFormat="1" ht="22.95" customHeight="1" x14ac:dyDescent="0.35">
      <c r="A52" s="24"/>
      <c r="B52" s="15" t="s">
        <v>296</v>
      </c>
      <c r="C52" s="14"/>
      <c r="D52" s="25">
        <v>0</v>
      </c>
      <c r="E52" s="25">
        <f t="shared" si="2"/>
        <v>0</v>
      </c>
      <c r="F52" s="25">
        <v>0</v>
      </c>
      <c r="G52" s="26">
        <v>0</v>
      </c>
      <c r="H52" s="25">
        <v>0</v>
      </c>
      <c r="I52" s="25">
        <v>0</v>
      </c>
      <c r="J52" s="25">
        <v>0</v>
      </c>
      <c r="K52" s="25">
        <v>0</v>
      </c>
      <c r="L52" s="25">
        <v>0</v>
      </c>
      <c r="M52" s="25">
        <v>0</v>
      </c>
      <c r="N52" s="25">
        <v>0</v>
      </c>
      <c r="O52" s="26">
        <v>0</v>
      </c>
      <c r="P52" s="25">
        <v>0</v>
      </c>
      <c r="Q52" s="25">
        <v>0</v>
      </c>
      <c r="R52" s="25">
        <v>0</v>
      </c>
      <c r="S52" s="25">
        <v>0</v>
      </c>
      <c r="T52" s="26">
        <v>0</v>
      </c>
      <c r="U52" s="26">
        <v>0</v>
      </c>
      <c r="V52" s="26"/>
      <c r="W52" s="26"/>
      <c r="X52" s="26"/>
      <c r="Y52" s="25"/>
      <c r="Z52" s="25"/>
    </row>
    <row r="53" spans="1:27" ht="22.95" customHeight="1" x14ac:dyDescent="0.35">
      <c r="A53" s="22" t="s">
        <v>383</v>
      </c>
      <c r="B53" s="23" t="s">
        <v>384</v>
      </c>
      <c r="C53" s="9" t="s">
        <v>19</v>
      </c>
      <c r="D53" s="19">
        <v>1164.194371</v>
      </c>
      <c r="E53" s="19">
        <f t="shared" si="2"/>
        <v>1.05150130364651</v>
      </c>
      <c r="F53" s="19">
        <v>74.687242999999995</v>
      </c>
      <c r="G53" s="19">
        <v>64.627437</v>
      </c>
      <c r="H53" s="19">
        <v>43.813743000000002</v>
      </c>
      <c r="I53" s="19">
        <v>44.453491</v>
      </c>
      <c r="J53" s="19">
        <v>106.40284</v>
      </c>
      <c r="K53" s="19">
        <v>60.942542000000003</v>
      </c>
      <c r="L53" s="19">
        <v>120.69583200000001</v>
      </c>
      <c r="M53" s="19">
        <v>86.184926000000004</v>
      </c>
      <c r="N53" s="19">
        <v>76.677701999999996</v>
      </c>
      <c r="O53" s="19">
        <v>76.388400000000004</v>
      </c>
      <c r="P53" s="19">
        <v>82.327173000000002</v>
      </c>
      <c r="Q53" s="19">
        <v>64.662351000000001</v>
      </c>
      <c r="R53" s="19">
        <v>48.182369999999999</v>
      </c>
      <c r="S53" s="19">
        <v>68.654342999999997</v>
      </c>
      <c r="T53" s="19">
        <v>83.143758000000005</v>
      </c>
      <c r="U53" s="19">
        <v>62.35022</v>
      </c>
      <c r="V53" s="19"/>
      <c r="W53" s="19"/>
      <c r="X53" s="19"/>
      <c r="Y53" s="19"/>
      <c r="Z53" s="19"/>
    </row>
    <row r="54" spans="1:27" ht="22.95" customHeight="1" x14ac:dyDescent="0.35">
      <c r="A54" s="22" t="s">
        <v>385</v>
      </c>
      <c r="B54" s="23" t="s">
        <v>386</v>
      </c>
      <c r="C54" s="9" t="s">
        <v>20</v>
      </c>
      <c r="D54" s="19">
        <v>2958.3892150000001</v>
      </c>
      <c r="E54" s="19">
        <f t="shared" si="2"/>
        <v>2.6720195473838753</v>
      </c>
      <c r="F54" s="19">
        <v>708.79231800000002</v>
      </c>
      <c r="G54" s="19">
        <v>28.335431</v>
      </c>
      <c r="H54" s="19">
        <v>4.4712170000000002</v>
      </c>
      <c r="I54" s="19">
        <v>8.1722819999999992</v>
      </c>
      <c r="J54" s="19">
        <v>39.888227000000001</v>
      </c>
      <c r="K54" s="19">
        <v>12.906366</v>
      </c>
      <c r="L54" s="19">
        <v>798.98864700000001</v>
      </c>
      <c r="M54" s="19">
        <v>7.6835079999999998</v>
      </c>
      <c r="N54" s="19">
        <v>11.095661</v>
      </c>
      <c r="O54" s="19">
        <v>9.2504500000000007</v>
      </c>
      <c r="P54" s="19">
        <v>1.9060519999999999</v>
      </c>
      <c r="Q54" s="19">
        <v>4.1835719999999998</v>
      </c>
      <c r="R54" s="19">
        <v>4.0014560000000001</v>
      </c>
      <c r="S54" s="19">
        <v>1.6055759999999999</v>
      </c>
      <c r="T54" s="19">
        <v>15.093673000000001</v>
      </c>
      <c r="U54" s="19">
        <v>1302.0147790000001</v>
      </c>
      <c r="V54" s="19"/>
      <c r="W54" s="19"/>
      <c r="X54" s="19"/>
      <c r="Y54" s="19"/>
      <c r="Z54" s="19"/>
    </row>
    <row r="55" spans="1:27" ht="22.95" customHeight="1" x14ac:dyDescent="0.35">
      <c r="A55" s="22" t="s">
        <v>387</v>
      </c>
      <c r="B55" s="23" t="s">
        <v>388</v>
      </c>
      <c r="C55" s="9" t="s">
        <v>389</v>
      </c>
      <c r="D55" s="19">
        <v>0</v>
      </c>
      <c r="E55" s="19">
        <f t="shared" si="2"/>
        <v>0</v>
      </c>
      <c r="F55" s="19">
        <v>0</v>
      </c>
      <c r="G55" s="19">
        <v>0</v>
      </c>
      <c r="H55" s="19">
        <v>0</v>
      </c>
      <c r="I55" s="19">
        <v>0</v>
      </c>
      <c r="J55" s="19">
        <v>0</v>
      </c>
      <c r="K55" s="19">
        <v>0</v>
      </c>
      <c r="L55" s="19">
        <v>0</v>
      </c>
      <c r="M55" s="19">
        <v>0</v>
      </c>
      <c r="N55" s="19">
        <v>0</v>
      </c>
      <c r="O55" s="19">
        <v>0</v>
      </c>
      <c r="P55" s="19">
        <v>0</v>
      </c>
      <c r="Q55" s="19">
        <v>0</v>
      </c>
      <c r="R55" s="19">
        <v>0</v>
      </c>
      <c r="S55" s="19">
        <v>0</v>
      </c>
      <c r="T55" s="19">
        <v>0</v>
      </c>
      <c r="U55" s="19">
        <v>0</v>
      </c>
      <c r="V55" s="19"/>
      <c r="W55" s="19"/>
      <c r="X55" s="19"/>
      <c r="Y55" s="19"/>
      <c r="Z55" s="19"/>
    </row>
    <row r="56" spans="1:27" ht="22.95" customHeight="1" x14ac:dyDescent="0.35">
      <c r="A56" s="22" t="s">
        <v>390</v>
      </c>
      <c r="B56" s="23" t="s">
        <v>391</v>
      </c>
      <c r="C56" s="9" t="s">
        <v>392</v>
      </c>
      <c r="D56" s="19">
        <v>0</v>
      </c>
      <c r="E56" s="19">
        <f t="shared" si="2"/>
        <v>0</v>
      </c>
      <c r="F56" s="19">
        <v>0</v>
      </c>
      <c r="G56" s="19">
        <v>0</v>
      </c>
      <c r="H56" s="19">
        <v>0</v>
      </c>
      <c r="I56" s="19">
        <v>0</v>
      </c>
      <c r="J56" s="19">
        <v>0</v>
      </c>
      <c r="K56" s="19">
        <v>0</v>
      </c>
      <c r="L56" s="19">
        <v>0</v>
      </c>
      <c r="M56" s="19">
        <v>0</v>
      </c>
      <c r="N56" s="19">
        <v>0</v>
      </c>
      <c r="O56" s="19">
        <v>0</v>
      </c>
      <c r="P56" s="19">
        <v>0</v>
      </c>
      <c r="Q56" s="19">
        <v>0</v>
      </c>
      <c r="R56" s="19">
        <v>0</v>
      </c>
      <c r="S56" s="19">
        <v>0</v>
      </c>
      <c r="T56" s="19">
        <v>0</v>
      </c>
      <c r="U56" s="19">
        <v>0</v>
      </c>
      <c r="V56" s="19"/>
      <c r="W56" s="19"/>
      <c r="X56" s="19"/>
      <c r="Y56" s="19"/>
      <c r="Z56" s="19"/>
    </row>
    <row r="57" spans="1:27" ht="31.2" x14ac:dyDescent="0.35">
      <c r="A57" s="22" t="s">
        <v>393</v>
      </c>
      <c r="B57" s="23" t="s">
        <v>394</v>
      </c>
      <c r="C57" s="9" t="s">
        <v>395</v>
      </c>
      <c r="D57" s="19">
        <v>3.6938490000000002</v>
      </c>
      <c r="E57" s="19">
        <f t="shared" si="2"/>
        <v>3.33628742392653E-3</v>
      </c>
      <c r="F57" s="19">
        <v>0</v>
      </c>
      <c r="G57" s="19">
        <v>2.1136729999999999</v>
      </c>
      <c r="H57" s="19">
        <v>0</v>
      </c>
      <c r="I57" s="19">
        <v>0</v>
      </c>
      <c r="J57" s="19">
        <v>0</v>
      </c>
      <c r="K57" s="19">
        <v>0</v>
      </c>
      <c r="L57" s="19">
        <v>0</v>
      </c>
      <c r="M57" s="19">
        <v>0</v>
      </c>
      <c r="N57" s="19">
        <v>0</v>
      </c>
      <c r="O57" s="19">
        <v>0</v>
      </c>
      <c r="P57" s="19">
        <v>0</v>
      </c>
      <c r="Q57" s="19">
        <v>0</v>
      </c>
      <c r="R57" s="19">
        <v>0</v>
      </c>
      <c r="S57" s="19">
        <v>0</v>
      </c>
      <c r="T57" s="19">
        <v>0</v>
      </c>
      <c r="U57" s="19">
        <v>1.580176</v>
      </c>
      <c r="V57" s="19"/>
      <c r="W57" s="19"/>
      <c r="X57" s="19"/>
      <c r="Y57" s="19"/>
      <c r="Z57" s="19"/>
    </row>
    <row r="58" spans="1:27" ht="22.95" customHeight="1" x14ac:dyDescent="0.35">
      <c r="A58" s="22" t="s">
        <v>396</v>
      </c>
      <c r="B58" s="23" t="s">
        <v>397</v>
      </c>
      <c r="C58" s="9" t="s">
        <v>398</v>
      </c>
      <c r="D58" s="19">
        <v>8.2614889999999992</v>
      </c>
      <c r="E58" s="19">
        <f t="shared" si="2"/>
        <v>7.461783590397811E-3</v>
      </c>
      <c r="F58" s="19">
        <v>2.64486</v>
      </c>
      <c r="G58" s="19">
        <v>0</v>
      </c>
      <c r="H58" s="19">
        <v>3.9961169999999999</v>
      </c>
      <c r="I58" s="19">
        <v>0</v>
      </c>
      <c r="J58" s="19">
        <v>0</v>
      </c>
      <c r="K58" s="19">
        <v>0</v>
      </c>
      <c r="L58" s="19">
        <v>0</v>
      </c>
      <c r="M58" s="19">
        <v>0</v>
      </c>
      <c r="N58" s="19">
        <v>1.620512</v>
      </c>
      <c r="O58" s="19">
        <v>0</v>
      </c>
      <c r="P58" s="19">
        <v>0</v>
      </c>
      <c r="Q58" s="19">
        <v>0</v>
      </c>
      <c r="R58" s="19">
        <v>0</v>
      </c>
      <c r="S58" s="19">
        <v>0</v>
      </c>
      <c r="T58" s="19">
        <v>0</v>
      </c>
      <c r="U58" s="19">
        <v>0</v>
      </c>
      <c r="V58" s="19"/>
      <c r="W58" s="19"/>
      <c r="X58" s="19"/>
      <c r="Y58" s="19"/>
      <c r="Z58" s="19"/>
    </row>
    <row r="59" spans="1:27" ht="22.95" customHeight="1" x14ac:dyDescent="0.35">
      <c r="A59" s="22" t="s">
        <v>399</v>
      </c>
      <c r="B59" s="23" t="s">
        <v>581</v>
      </c>
      <c r="C59" s="9" t="s">
        <v>24</v>
      </c>
      <c r="D59" s="19">
        <v>74.390996000000001</v>
      </c>
      <c r="E59" s="19">
        <f t="shared" si="2"/>
        <v>6.7190008148186028E-2</v>
      </c>
      <c r="F59" s="19">
        <v>0.103367</v>
      </c>
      <c r="G59" s="19">
        <v>9.7529999999999995E-3</v>
      </c>
      <c r="H59" s="19">
        <v>0</v>
      </c>
      <c r="I59" s="19">
        <v>1.6782170000000001</v>
      </c>
      <c r="J59" s="19">
        <v>0</v>
      </c>
      <c r="K59" s="19">
        <v>0</v>
      </c>
      <c r="L59" s="19">
        <v>9.7495410000000007</v>
      </c>
      <c r="M59" s="19">
        <v>17.145568000000001</v>
      </c>
      <c r="N59" s="19">
        <v>20.305479999999999</v>
      </c>
      <c r="O59" s="19">
        <v>0.169679</v>
      </c>
      <c r="P59" s="19">
        <v>25.057607000000001</v>
      </c>
      <c r="Q59" s="19">
        <v>3.1322999999999997E-2</v>
      </c>
      <c r="R59" s="19">
        <v>3.2381E-2</v>
      </c>
      <c r="S59" s="19">
        <v>6.1289999999999999E-3</v>
      </c>
      <c r="T59" s="19">
        <v>6.8024000000000001E-2</v>
      </c>
      <c r="U59" s="19">
        <v>3.3926999999999999E-2</v>
      </c>
      <c r="V59" s="19"/>
      <c r="W59" s="19"/>
      <c r="X59" s="19"/>
      <c r="Y59" s="19"/>
      <c r="Z59" s="19"/>
    </row>
    <row r="60" spans="1:27" ht="31.2" x14ac:dyDescent="0.35">
      <c r="A60" s="22" t="s">
        <v>400</v>
      </c>
      <c r="B60" s="23" t="s">
        <v>401</v>
      </c>
      <c r="C60" s="9" t="s">
        <v>402</v>
      </c>
      <c r="D60" s="19">
        <v>1.3641700000000001</v>
      </c>
      <c r="E60" s="19">
        <f t="shared" si="2"/>
        <v>1.2321194545575238E-3</v>
      </c>
      <c r="F60" s="19">
        <v>0.37563400000000002</v>
      </c>
      <c r="G60" s="19">
        <v>3.6830000000000002E-2</v>
      </c>
      <c r="H60" s="19">
        <v>2.4313999999999999E-2</v>
      </c>
      <c r="I60" s="19">
        <v>2.8098000000000001E-2</v>
      </c>
      <c r="J60" s="19">
        <v>3.4007999999999997E-2</v>
      </c>
      <c r="K60" s="19">
        <v>4.2909000000000003E-2</v>
      </c>
      <c r="L60" s="19">
        <v>8.5597000000000006E-2</v>
      </c>
      <c r="M60" s="19">
        <v>4.6093000000000002E-2</v>
      </c>
      <c r="N60" s="19">
        <v>0.22761100000000001</v>
      </c>
      <c r="O60" s="19">
        <v>5.7070999999999997E-2</v>
      </c>
      <c r="P60" s="19">
        <v>8.1379000000000007E-2</v>
      </c>
      <c r="Q60" s="19">
        <v>2.0362000000000002E-2</v>
      </c>
      <c r="R60" s="19">
        <v>1.7284000000000001E-2</v>
      </c>
      <c r="S60" s="19">
        <v>0.239201</v>
      </c>
      <c r="T60" s="19">
        <v>2.3772000000000001E-2</v>
      </c>
      <c r="U60" s="19">
        <v>2.4007000000000001E-2</v>
      </c>
      <c r="V60" s="19"/>
      <c r="W60" s="19"/>
      <c r="X60" s="19"/>
      <c r="Y60" s="19"/>
      <c r="Z60" s="19"/>
    </row>
    <row r="61" spans="1:27" ht="22.95" customHeight="1" x14ac:dyDescent="0.35">
      <c r="A61" s="22" t="s">
        <v>403</v>
      </c>
      <c r="B61" s="23" t="s">
        <v>404</v>
      </c>
      <c r="C61" s="9" t="s">
        <v>405</v>
      </c>
      <c r="D61" s="19">
        <v>3.7093350000000003</v>
      </c>
      <c r="E61" s="19">
        <f t="shared" si="2"/>
        <v>3.3502743917335326E-3</v>
      </c>
      <c r="F61" s="19">
        <v>0.76201700000000006</v>
      </c>
      <c r="G61" s="19">
        <v>0.70009299999999997</v>
      </c>
      <c r="H61" s="19">
        <v>0.31854100000000002</v>
      </c>
      <c r="I61" s="19">
        <v>0</v>
      </c>
      <c r="J61" s="19">
        <v>7.5663999999999995E-2</v>
      </c>
      <c r="K61" s="19">
        <v>0.44013099999999999</v>
      </c>
      <c r="L61" s="19">
        <v>0.69184000000000001</v>
      </c>
      <c r="M61" s="19">
        <v>5.8692000000000001E-2</v>
      </c>
      <c r="N61" s="19">
        <v>0.396951</v>
      </c>
      <c r="O61" s="19">
        <v>0</v>
      </c>
      <c r="P61" s="19">
        <v>0</v>
      </c>
      <c r="Q61" s="19">
        <v>0</v>
      </c>
      <c r="R61" s="19">
        <v>0</v>
      </c>
      <c r="S61" s="19">
        <v>0</v>
      </c>
      <c r="T61" s="19">
        <v>0</v>
      </c>
      <c r="U61" s="19">
        <v>0.26540599999999998</v>
      </c>
      <c r="V61" s="19"/>
      <c r="W61" s="19"/>
      <c r="X61" s="19"/>
      <c r="Y61" s="19"/>
      <c r="Z61" s="19"/>
    </row>
    <row r="62" spans="1:27" ht="22.2" customHeight="1" x14ac:dyDescent="0.35">
      <c r="A62" s="22" t="s">
        <v>406</v>
      </c>
      <c r="B62" s="23" t="s">
        <v>407</v>
      </c>
      <c r="C62" s="9" t="s">
        <v>25</v>
      </c>
      <c r="D62" s="19">
        <v>0.20544499999999999</v>
      </c>
      <c r="E62" s="19">
        <f t="shared" si="2"/>
        <v>1.8555809125077555E-4</v>
      </c>
      <c r="F62" s="19">
        <v>0</v>
      </c>
      <c r="G62" s="19">
        <v>0.18804499999999999</v>
      </c>
      <c r="H62" s="19">
        <v>0</v>
      </c>
      <c r="I62" s="19">
        <v>0</v>
      </c>
      <c r="J62" s="19">
        <v>1.7399999999999999E-2</v>
      </c>
      <c r="K62" s="19">
        <v>0</v>
      </c>
      <c r="L62" s="19">
        <v>0</v>
      </c>
      <c r="M62" s="19">
        <v>0</v>
      </c>
      <c r="N62" s="19">
        <v>0</v>
      </c>
      <c r="O62" s="19">
        <v>0</v>
      </c>
      <c r="P62" s="19">
        <v>0</v>
      </c>
      <c r="Q62" s="19">
        <v>0</v>
      </c>
      <c r="R62" s="19">
        <v>0</v>
      </c>
      <c r="S62" s="19">
        <v>0</v>
      </c>
      <c r="T62" s="19">
        <v>0</v>
      </c>
      <c r="U62" s="19">
        <v>0</v>
      </c>
      <c r="V62" s="19"/>
      <c r="W62" s="19"/>
      <c r="X62" s="19"/>
      <c r="Y62" s="19"/>
      <c r="Z62" s="19"/>
    </row>
    <row r="63" spans="1:27" ht="22.2" hidden="1" customHeight="1" x14ac:dyDescent="0.35">
      <c r="A63" s="22" t="s">
        <v>408</v>
      </c>
      <c r="B63" s="23" t="s">
        <v>409</v>
      </c>
      <c r="C63" s="9" t="s">
        <v>410</v>
      </c>
      <c r="D63" s="19">
        <v>0</v>
      </c>
      <c r="E63" s="19">
        <f t="shared" si="2"/>
        <v>0</v>
      </c>
      <c r="F63" s="19">
        <v>0</v>
      </c>
      <c r="G63" s="19">
        <v>0</v>
      </c>
      <c r="H63" s="19">
        <v>0</v>
      </c>
      <c r="I63" s="19">
        <v>0</v>
      </c>
      <c r="J63" s="19">
        <v>0</v>
      </c>
      <c r="K63" s="19">
        <v>0</v>
      </c>
      <c r="L63" s="19">
        <v>0</v>
      </c>
      <c r="M63" s="19">
        <v>0</v>
      </c>
      <c r="N63" s="19">
        <v>0</v>
      </c>
      <c r="O63" s="19">
        <v>0</v>
      </c>
      <c r="P63" s="19">
        <v>0</v>
      </c>
      <c r="Q63" s="19">
        <v>0</v>
      </c>
      <c r="R63" s="19">
        <v>0</v>
      </c>
      <c r="S63" s="19">
        <v>0</v>
      </c>
      <c r="T63" s="19">
        <v>0</v>
      </c>
      <c r="U63" s="19">
        <v>0</v>
      </c>
      <c r="V63" s="19"/>
      <c r="W63" s="19"/>
      <c r="X63" s="19"/>
      <c r="Y63" s="19"/>
      <c r="Z63" s="19"/>
    </row>
    <row r="64" spans="1:27" ht="22.95" customHeight="1" x14ac:dyDescent="0.35">
      <c r="A64" s="22" t="s">
        <v>411</v>
      </c>
      <c r="B64" s="23" t="s">
        <v>412</v>
      </c>
      <c r="C64" s="9" t="s">
        <v>413</v>
      </c>
      <c r="D64" s="19">
        <v>5.4945409999999999</v>
      </c>
      <c r="E64" s="19">
        <f t="shared" si="2"/>
        <v>4.9626739042523665E-3</v>
      </c>
      <c r="F64" s="19">
        <v>3.8526760000000002</v>
      </c>
      <c r="G64" s="19">
        <v>0.186385</v>
      </c>
      <c r="H64" s="19">
        <v>0</v>
      </c>
      <c r="I64" s="19">
        <v>0</v>
      </c>
      <c r="J64" s="19">
        <v>0</v>
      </c>
      <c r="K64" s="19">
        <v>0</v>
      </c>
      <c r="L64" s="19">
        <v>0</v>
      </c>
      <c r="M64" s="19">
        <v>0</v>
      </c>
      <c r="N64" s="19">
        <v>0</v>
      </c>
      <c r="O64" s="19">
        <v>0</v>
      </c>
      <c r="P64" s="19">
        <v>0</v>
      </c>
      <c r="Q64" s="19">
        <v>0</v>
      </c>
      <c r="R64" s="19">
        <v>0</v>
      </c>
      <c r="S64" s="19">
        <v>0</v>
      </c>
      <c r="T64" s="19">
        <v>0</v>
      </c>
      <c r="U64" s="19">
        <v>1.4554800000000001</v>
      </c>
      <c r="V64" s="19"/>
      <c r="W64" s="19"/>
      <c r="X64" s="19"/>
      <c r="Y64" s="19"/>
      <c r="Z64" s="19"/>
    </row>
    <row r="65" spans="1:26" ht="22.95" customHeight="1" x14ac:dyDescent="0.35">
      <c r="A65" s="22" t="s">
        <v>414</v>
      </c>
      <c r="B65" s="23" t="s">
        <v>415</v>
      </c>
      <c r="C65" s="9" t="s">
        <v>29</v>
      </c>
      <c r="D65" s="19">
        <v>1.4891069999999997</v>
      </c>
      <c r="E65" s="19">
        <f t="shared" si="2"/>
        <v>1.3449626546675197E-3</v>
      </c>
      <c r="F65" s="19">
        <v>9.0204999999999994E-2</v>
      </c>
      <c r="G65" s="19">
        <v>0</v>
      </c>
      <c r="H65" s="19">
        <v>0.32088699999999998</v>
      </c>
      <c r="I65" s="19">
        <v>0.23687</v>
      </c>
      <c r="J65" s="19">
        <v>0</v>
      </c>
      <c r="K65" s="19">
        <v>0</v>
      </c>
      <c r="L65" s="19">
        <v>0</v>
      </c>
      <c r="M65" s="19">
        <v>0.18754399999999999</v>
      </c>
      <c r="N65" s="19">
        <v>0</v>
      </c>
      <c r="O65" s="19">
        <v>0.249885</v>
      </c>
      <c r="P65" s="19">
        <v>0</v>
      </c>
      <c r="Q65" s="19">
        <v>0.35166999999999998</v>
      </c>
      <c r="R65" s="19">
        <v>0</v>
      </c>
      <c r="S65" s="19">
        <v>2.3213000000000001E-2</v>
      </c>
      <c r="T65" s="19">
        <v>2.8833000000000001E-2</v>
      </c>
      <c r="U65" s="19">
        <v>0</v>
      </c>
      <c r="V65" s="19"/>
      <c r="W65" s="19"/>
      <c r="X65" s="19"/>
      <c r="Y65" s="19"/>
      <c r="Z65" s="19"/>
    </row>
    <row r="66" spans="1:26" ht="31.2" x14ac:dyDescent="0.35">
      <c r="A66" s="22" t="s">
        <v>416</v>
      </c>
      <c r="B66" s="23" t="s">
        <v>417</v>
      </c>
      <c r="C66" s="9" t="s">
        <v>418</v>
      </c>
      <c r="D66" s="19">
        <v>261.82541800000001</v>
      </c>
      <c r="E66" s="19">
        <f t="shared" si="2"/>
        <v>0.23648093068712525</v>
      </c>
      <c r="F66" s="19">
        <v>15.617141</v>
      </c>
      <c r="G66" s="19">
        <v>6.9190610000000001</v>
      </c>
      <c r="H66" s="19">
        <v>3.0687509999999998</v>
      </c>
      <c r="I66" s="19">
        <v>8.4054979999999997</v>
      </c>
      <c r="J66" s="19">
        <v>22.807285</v>
      </c>
      <c r="K66" s="19">
        <v>3.355693</v>
      </c>
      <c r="L66" s="19">
        <v>18.716152000000001</v>
      </c>
      <c r="M66" s="19">
        <v>25.805427000000002</v>
      </c>
      <c r="N66" s="19">
        <v>17.987949</v>
      </c>
      <c r="O66" s="19">
        <v>15.289474999999999</v>
      </c>
      <c r="P66" s="19">
        <v>12.129716</v>
      </c>
      <c r="Q66" s="19">
        <v>23.932442000000002</v>
      </c>
      <c r="R66" s="19">
        <v>14.743796</v>
      </c>
      <c r="S66" s="19">
        <v>11.81038</v>
      </c>
      <c r="T66" s="19">
        <v>27.955622000000002</v>
      </c>
      <c r="U66" s="19">
        <v>33.281030000000001</v>
      </c>
      <c r="V66" s="19"/>
      <c r="W66" s="19"/>
      <c r="X66" s="19"/>
      <c r="Y66" s="19"/>
      <c r="Z66" s="19"/>
    </row>
    <row r="67" spans="1:26" x14ac:dyDescent="0.35">
      <c r="A67" s="22" t="s">
        <v>419</v>
      </c>
      <c r="B67" s="23" t="s">
        <v>420</v>
      </c>
      <c r="C67" s="9" t="s">
        <v>421</v>
      </c>
      <c r="D67" s="20">
        <v>1568.1826290000004</v>
      </c>
      <c r="E67" s="20">
        <f t="shared" si="2"/>
        <v>1.4163838271550204</v>
      </c>
      <c r="F67" s="20">
        <v>99.504660000000001</v>
      </c>
      <c r="G67" s="20">
        <v>58.604779999999998</v>
      </c>
      <c r="H67" s="20">
        <v>113.338852</v>
      </c>
      <c r="I67" s="20">
        <v>32.244295999999999</v>
      </c>
      <c r="J67" s="20">
        <v>79.932267999999993</v>
      </c>
      <c r="K67" s="20">
        <v>277.26378699999998</v>
      </c>
      <c r="L67" s="20">
        <v>70.289363000000009</v>
      </c>
      <c r="M67" s="20">
        <v>121.344432</v>
      </c>
      <c r="N67" s="20">
        <v>40.070822999999997</v>
      </c>
      <c r="O67" s="20">
        <v>80.201167999999996</v>
      </c>
      <c r="P67" s="20">
        <v>108.677761</v>
      </c>
      <c r="Q67" s="20">
        <v>68.836168000000001</v>
      </c>
      <c r="R67" s="20">
        <v>45.445160999999999</v>
      </c>
      <c r="S67" s="20">
        <v>121.080609</v>
      </c>
      <c r="T67" s="20">
        <v>93.924773000000002</v>
      </c>
      <c r="U67" s="20">
        <v>157.42372799999998</v>
      </c>
      <c r="V67" s="20">
        <f t="shared" ref="V67:Z67" si="9">V69+V70</f>
        <v>0</v>
      </c>
      <c r="W67" s="20">
        <f t="shared" si="9"/>
        <v>0</v>
      </c>
      <c r="X67" s="20">
        <f t="shared" si="9"/>
        <v>0</v>
      </c>
      <c r="Y67" s="20">
        <f t="shared" si="9"/>
        <v>0</v>
      </c>
      <c r="Z67" s="20">
        <f t="shared" si="9"/>
        <v>0</v>
      </c>
    </row>
    <row r="68" spans="1:26" s="76" customFormat="1" x14ac:dyDescent="0.35">
      <c r="A68" s="24"/>
      <c r="B68" s="15" t="s">
        <v>296</v>
      </c>
      <c r="C68" s="14"/>
      <c r="D68" s="25"/>
      <c r="E68" s="25">
        <f t="shared" si="2"/>
        <v>0</v>
      </c>
      <c r="F68" s="25">
        <v>0</v>
      </c>
      <c r="G68" s="26">
        <v>0</v>
      </c>
      <c r="H68" s="25">
        <v>0</v>
      </c>
      <c r="I68" s="25">
        <v>0</v>
      </c>
      <c r="J68" s="25">
        <v>0</v>
      </c>
      <c r="K68" s="25">
        <v>0</v>
      </c>
      <c r="L68" s="25">
        <v>0</v>
      </c>
      <c r="M68" s="25">
        <v>0</v>
      </c>
      <c r="N68" s="25">
        <v>0</v>
      </c>
      <c r="O68" s="26">
        <v>0</v>
      </c>
      <c r="P68" s="25">
        <v>0</v>
      </c>
      <c r="Q68" s="25">
        <v>0</v>
      </c>
      <c r="R68" s="25">
        <v>0</v>
      </c>
      <c r="S68" s="25">
        <v>0</v>
      </c>
      <c r="T68" s="26">
        <v>0</v>
      </c>
      <c r="U68" s="26">
        <v>0</v>
      </c>
      <c r="V68" s="26"/>
      <c r="W68" s="26"/>
      <c r="X68" s="26"/>
      <c r="Y68" s="25"/>
      <c r="Z68" s="25"/>
    </row>
    <row r="69" spans="1:26" x14ac:dyDescent="0.35">
      <c r="A69" s="22" t="s">
        <v>423</v>
      </c>
      <c r="B69" s="23" t="s">
        <v>424</v>
      </c>
      <c r="C69" s="9" t="s">
        <v>422</v>
      </c>
      <c r="D69" s="19">
        <v>82.373927000000009</v>
      </c>
      <c r="E69" s="19">
        <f t="shared" si="2"/>
        <v>7.4400197926212497E-2</v>
      </c>
      <c r="F69" s="19">
        <v>0.80007300000000003</v>
      </c>
      <c r="G69" s="19">
        <v>25.216752</v>
      </c>
      <c r="H69" s="19">
        <v>0</v>
      </c>
      <c r="I69" s="19">
        <v>0.79666199999999998</v>
      </c>
      <c r="J69" s="19">
        <v>0</v>
      </c>
      <c r="K69" s="19">
        <v>0.29307899999999998</v>
      </c>
      <c r="L69" s="19">
        <v>1.407829</v>
      </c>
      <c r="M69" s="19">
        <v>13.653373999999999</v>
      </c>
      <c r="N69" s="19">
        <v>5.3224460000000002</v>
      </c>
      <c r="O69" s="19">
        <v>4.42788</v>
      </c>
      <c r="P69" s="19">
        <v>9.5192560000000004</v>
      </c>
      <c r="Q69" s="19">
        <v>2.5623559999999999</v>
      </c>
      <c r="R69" s="19">
        <v>0</v>
      </c>
      <c r="S69" s="19">
        <v>5.2318550000000004</v>
      </c>
      <c r="T69" s="19">
        <v>5.8998929999999996</v>
      </c>
      <c r="U69" s="19">
        <v>7.2424720000000002</v>
      </c>
      <c r="V69" s="19"/>
      <c r="W69" s="19"/>
      <c r="X69" s="19"/>
      <c r="Y69" s="19"/>
      <c r="Z69" s="19"/>
    </row>
    <row r="70" spans="1:26" x14ac:dyDescent="0.35">
      <c r="A70" s="22" t="s">
        <v>425</v>
      </c>
      <c r="B70" s="23" t="s">
        <v>426</v>
      </c>
      <c r="C70" s="9" t="s">
        <v>427</v>
      </c>
      <c r="D70" s="19">
        <v>1485.8087020000003</v>
      </c>
      <c r="E70" s="19">
        <f t="shared" si="2"/>
        <v>1.3419836292288079</v>
      </c>
      <c r="F70" s="19">
        <v>98.704587000000004</v>
      </c>
      <c r="G70" s="19">
        <v>33.388027999999998</v>
      </c>
      <c r="H70" s="19">
        <v>113.338852</v>
      </c>
      <c r="I70" s="19">
        <v>31.447634000000001</v>
      </c>
      <c r="J70" s="19">
        <v>79.932267999999993</v>
      </c>
      <c r="K70" s="19">
        <v>276.970708</v>
      </c>
      <c r="L70" s="19">
        <v>68.881534000000002</v>
      </c>
      <c r="M70" s="19">
        <v>107.691058</v>
      </c>
      <c r="N70" s="19">
        <v>34.748376999999998</v>
      </c>
      <c r="O70" s="19">
        <v>75.773287999999994</v>
      </c>
      <c r="P70" s="19">
        <v>99.158505000000005</v>
      </c>
      <c r="Q70" s="19">
        <v>66.273812000000007</v>
      </c>
      <c r="R70" s="19">
        <v>45.445160999999999</v>
      </c>
      <c r="S70" s="19">
        <v>115.848754</v>
      </c>
      <c r="T70" s="19">
        <v>88.024879999999996</v>
      </c>
      <c r="U70" s="19">
        <v>150.18125599999999</v>
      </c>
      <c r="V70" s="19"/>
      <c r="W70" s="19"/>
      <c r="X70" s="19"/>
      <c r="Y70" s="19"/>
      <c r="Z70" s="19"/>
    </row>
    <row r="71" spans="1:26" ht="22.95" customHeight="1" x14ac:dyDescent="0.35">
      <c r="A71" s="9" t="s">
        <v>428</v>
      </c>
      <c r="B71" s="23" t="s">
        <v>429</v>
      </c>
      <c r="C71" s="9" t="s">
        <v>430</v>
      </c>
      <c r="D71" s="19">
        <v>0</v>
      </c>
      <c r="E71" s="19">
        <f t="shared" si="2"/>
        <v>0</v>
      </c>
      <c r="F71" s="19">
        <v>0</v>
      </c>
      <c r="G71" s="19">
        <v>0</v>
      </c>
      <c r="H71" s="19">
        <v>0</v>
      </c>
      <c r="I71" s="19">
        <v>0</v>
      </c>
      <c r="J71" s="19">
        <v>0</v>
      </c>
      <c r="K71" s="19">
        <v>0</v>
      </c>
      <c r="L71" s="19">
        <v>0</v>
      </c>
      <c r="M71" s="19">
        <v>0</v>
      </c>
      <c r="N71" s="19">
        <v>0</v>
      </c>
      <c r="O71" s="19">
        <v>0</v>
      </c>
      <c r="P71" s="19">
        <v>0</v>
      </c>
      <c r="Q71" s="19">
        <v>0</v>
      </c>
      <c r="R71" s="19">
        <v>0</v>
      </c>
      <c r="S71" s="19">
        <v>0</v>
      </c>
      <c r="T71" s="19">
        <v>0</v>
      </c>
      <c r="U71" s="19">
        <v>0</v>
      </c>
      <c r="V71" s="19"/>
      <c r="W71" s="19"/>
      <c r="X71" s="19"/>
      <c r="Y71" s="19"/>
      <c r="Z71" s="19"/>
    </row>
    <row r="72" spans="1:26" ht="22.95" customHeight="1" x14ac:dyDescent="0.35">
      <c r="A72" s="12">
        <v>3</v>
      </c>
      <c r="B72" s="27" t="s">
        <v>431</v>
      </c>
      <c r="C72" s="12" t="s">
        <v>432</v>
      </c>
      <c r="D72" s="110">
        <v>1286.3565390000001</v>
      </c>
      <c r="E72" s="110">
        <f t="shared" si="2"/>
        <v>1.1618382732351424</v>
      </c>
      <c r="F72" s="110">
        <v>61.937401000000001</v>
      </c>
      <c r="G72" s="110">
        <v>1.97061</v>
      </c>
      <c r="H72" s="110">
        <v>7.2206219999999997</v>
      </c>
      <c r="I72" s="110">
        <v>22.880887999999999</v>
      </c>
      <c r="J72" s="110">
        <v>417.714381</v>
      </c>
      <c r="K72" s="110">
        <v>159.07046700000001</v>
      </c>
      <c r="L72" s="110">
        <v>36.831722999999997</v>
      </c>
      <c r="M72" s="110">
        <v>5.8971179999999999</v>
      </c>
      <c r="N72" s="110">
        <v>83.492509999999996</v>
      </c>
      <c r="O72" s="110">
        <v>66.990998000000005</v>
      </c>
      <c r="P72" s="110">
        <v>48.530609000000005</v>
      </c>
      <c r="Q72" s="110">
        <v>12.36065</v>
      </c>
      <c r="R72" s="110">
        <v>13.075590999999999</v>
      </c>
      <c r="S72" s="110">
        <v>18.652916000000001</v>
      </c>
      <c r="T72" s="110">
        <v>49.015152</v>
      </c>
      <c r="U72" s="110">
        <v>280.71490299999999</v>
      </c>
      <c r="V72" s="110">
        <f t="shared" ref="V72:Z72" si="10">V73+V74+V75+V76+V77</f>
        <v>0</v>
      </c>
      <c r="W72" s="110">
        <f t="shared" si="10"/>
        <v>0</v>
      </c>
      <c r="X72" s="110">
        <f t="shared" si="10"/>
        <v>0</v>
      </c>
      <c r="Y72" s="110">
        <f t="shared" si="10"/>
        <v>0</v>
      </c>
      <c r="Z72" s="110">
        <f t="shared" si="10"/>
        <v>0</v>
      </c>
    </row>
    <row r="73" spans="1:26" ht="31.2" hidden="1" x14ac:dyDescent="0.35">
      <c r="A73" s="9" t="s">
        <v>75</v>
      </c>
      <c r="B73" s="23" t="s">
        <v>433</v>
      </c>
      <c r="C73" s="9" t="s">
        <v>434</v>
      </c>
      <c r="D73" s="19">
        <v>0</v>
      </c>
      <c r="E73" s="19">
        <f t="shared" ref="E73:E80" si="11">D73/$D$7*100</f>
        <v>0</v>
      </c>
      <c r="F73" s="19">
        <v>0</v>
      </c>
      <c r="G73" s="19">
        <v>0</v>
      </c>
      <c r="H73" s="19">
        <v>0</v>
      </c>
      <c r="I73" s="19">
        <v>0</v>
      </c>
      <c r="J73" s="19">
        <v>0</v>
      </c>
      <c r="K73" s="19">
        <v>0</v>
      </c>
      <c r="L73" s="19">
        <v>0</v>
      </c>
      <c r="M73" s="19">
        <v>0</v>
      </c>
      <c r="N73" s="19">
        <v>0</v>
      </c>
      <c r="O73" s="19">
        <v>0</v>
      </c>
      <c r="P73" s="19">
        <v>0</v>
      </c>
      <c r="Q73" s="19">
        <v>0</v>
      </c>
      <c r="R73" s="19">
        <v>0</v>
      </c>
      <c r="S73" s="19">
        <v>0</v>
      </c>
      <c r="T73" s="19">
        <v>0</v>
      </c>
      <c r="U73" s="19">
        <v>0</v>
      </c>
      <c r="V73" s="19"/>
      <c r="W73" s="19"/>
      <c r="X73" s="19"/>
      <c r="Y73" s="19"/>
      <c r="Z73" s="19"/>
    </row>
    <row r="74" spans="1:26" ht="22.95" customHeight="1" x14ac:dyDescent="0.35">
      <c r="A74" s="9" t="s">
        <v>75</v>
      </c>
      <c r="B74" s="23" t="s">
        <v>435</v>
      </c>
      <c r="C74" s="9" t="s">
        <v>436</v>
      </c>
      <c r="D74" s="19">
        <v>423.25449800000001</v>
      </c>
      <c r="E74" s="19">
        <f t="shared" si="11"/>
        <v>0.38228380716096866</v>
      </c>
      <c r="F74" s="19">
        <v>61.937401000000001</v>
      </c>
      <c r="G74" s="19">
        <v>1.97061</v>
      </c>
      <c r="H74" s="19">
        <v>7.2206219999999997</v>
      </c>
      <c r="I74" s="19">
        <v>22.880887999999999</v>
      </c>
      <c r="J74" s="19">
        <v>100.61915999999999</v>
      </c>
      <c r="K74" s="19">
        <v>23.864046999999999</v>
      </c>
      <c r="L74" s="19">
        <v>36.831722999999997</v>
      </c>
      <c r="M74" s="19">
        <v>5.8971179999999999</v>
      </c>
      <c r="N74" s="19">
        <v>12.955693</v>
      </c>
      <c r="O74" s="19">
        <v>10.409228000000001</v>
      </c>
      <c r="P74" s="19">
        <v>11.857614</v>
      </c>
      <c r="Q74" s="19">
        <v>12.36065</v>
      </c>
      <c r="R74" s="19">
        <v>13.075590999999999</v>
      </c>
      <c r="S74" s="19">
        <v>18.652916000000001</v>
      </c>
      <c r="T74" s="19">
        <v>49.015152</v>
      </c>
      <c r="U74" s="19">
        <v>33.706085000000002</v>
      </c>
      <c r="V74" s="19"/>
      <c r="W74" s="19"/>
      <c r="X74" s="19"/>
      <c r="Y74" s="19"/>
      <c r="Z74" s="19"/>
    </row>
    <row r="75" spans="1:26" ht="22.95" customHeight="1" x14ac:dyDescent="0.35">
      <c r="A75" s="9" t="s">
        <v>78</v>
      </c>
      <c r="B75" s="23" t="s">
        <v>437</v>
      </c>
      <c r="C75" s="9" t="s">
        <v>438</v>
      </c>
      <c r="D75" s="19">
        <v>648.96952400000009</v>
      </c>
      <c r="E75" s="19">
        <f t="shared" si="11"/>
        <v>0.58614980239657521</v>
      </c>
      <c r="F75" s="19">
        <v>0</v>
      </c>
      <c r="G75" s="19">
        <v>0</v>
      </c>
      <c r="H75" s="19">
        <v>0</v>
      </c>
      <c r="I75" s="19">
        <v>0</v>
      </c>
      <c r="J75" s="19">
        <v>317.09522099999998</v>
      </c>
      <c r="K75" s="19">
        <v>135.20642000000001</v>
      </c>
      <c r="L75" s="19">
        <v>0</v>
      </c>
      <c r="M75" s="19">
        <v>0</v>
      </c>
      <c r="N75" s="19">
        <v>70.536816999999999</v>
      </c>
      <c r="O75" s="19">
        <v>56.581769999999999</v>
      </c>
      <c r="P75" s="19">
        <v>0</v>
      </c>
      <c r="Q75" s="19">
        <v>0</v>
      </c>
      <c r="R75" s="19">
        <v>0</v>
      </c>
      <c r="S75" s="19">
        <v>0</v>
      </c>
      <c r="T75" s="19">
        <v>0</v>
      </c>
      <c r="U75" s="19">
        <v>69.549295999999998</v>
      </c>
      <c r="V75" s="19"/>
      <c r="W75" s="19"/>
      <c r="X75" s="19"/>
      <c r="Y75" s="19"/>
      <c r="Z75" s="19"/>
    </row>
    <row r="76" spans="1:26" ht="22.95" customHeight="1" x14ac:dyDescent="0.35">
      <c r="A76" s="9" t="s">
        <v>96</v>
      </c>
      <c r="B76" s="23" t="s">
        <v>439</v>
      </c>
      <c r="C76" s="9" t="s">
        <v>440</v>
      </c>
      <c r="D76" s="19">
        <v>214.13251700000001</v>
      </c>
      <c r="E76" s="19">
        <f t="shared" si="11"/>
        <v>0.19340466367759862</v>
      </c>
      <c r="F76" s="19">
        <v>0</v>
      </c>
      <c r="G76" s="19">
        <v>0</v>
      </c>
      <c r="H76" s="19">
        <v>0</v>
      </c>
      <c r="I76" s="19">
        <v>0</v>
      </c>
      <c r="J76" s="19">
        <v>0</v>
      </c>
      <c r="K76" s="19">
        <v>0</v>
      </c>
      <c r="L76" s="19">
        <v>0</v>
      </c>
      <c r="M76" s="19">
        <v>0</v>
      </c>
      <c r="N76" s="19">
        <v>0</v>
      </c>
      <c r="O76" s="19">
        <v>0</v>
      </c>
      <c r="P76" s="19">
        <v>36.672995</v>
      </c>
      <c r="Q76" s="19">
        <v>0</v>
      </c>
      <c r="R76" s="19">
        <v>0</v>
      </c>
      <c r="S76" s="19">
        <v>0</v>
      </c>
      <c r="T76" s="19">
        <v>0</v>
      </c>
      <c r="U76" s="19">
        <v>177.45952199999999</v>
      </c>
      <c r="V76" s="19"/>
      <c r="W76" s="19"/>
      <c r="X76" s="19"/>
      <c r="Y76" s="19"/>
      <c r="Z76" s="19"/>
    </row>
    <row r="77" spans="1:26" ht="22.95" customHeight="1" x14ac:dyDescent="0.35">
      <c r="A77" s="9" t="s">
        <v>99</v>
      </c>
      <c r="B77" s="23" t="s">
        <v>441</v>
      </c>
      <c r="C77" s="9" t="s">
        <v>442</v>
      </c>
      <c r="D77" s="19">
        <v>0</v>
      </c>
      <c r="E77" s="19">
        <f t="shared" si="11"/>
        <v>0</v>
      </c>
      <c r="F77" s="19">
        <v>0</v>
      </c>
      <c r="G77" s="19">
        <v>0</v>
      </c>
      <c r="H77" s="19">
        <v>0</v>
      </c>
      <c r="I77" s="19">
        <v>0</v>
      </c>
      <c r="J77" s="19">
        <v>0</v>
      </c>
      <c r="K77" s="19">
        <v>0</v>
      </c>
      <c r="L77" s="19">
        <v>0</v>
      </c>
      <c r="M77" s="19">
        <v>0</v>
      </c>
      <c r="N77" s="19">
        <v>0</v>
      </c>
      <c r="O77" s="19">
        <v>0</v>
      </c>
      <c r="P77" s="19">
        <v>0</v>
      </c>
      <c r="Q77" s="19">
        <v>0</v>
      </c>
      <c r="R77" s="19">
        <v>0</v>
      </c>
      <c r="S77" s="19">
        <v>0</v>
      </c>
      <c r="T77" s="19">
        <v>0</v>
      </c>
      <c r="U77" s="19">
        <v>0</v>
      </c>
      <c r="V77" s="19"/>
      <c r="W77" s="19"/>
      <c r="X77" s="19"/>
      <c r="Y77" s="19"/>
      <c r="Z77" s="19"/>
    </row>
    <row r="78" spans="1:26" ht="22.95" customHeight="1" x14ac:dyDescent="0.35">
      <c r="A78" s="12">
        <v>4</v>
      </c>
      <c r="B78" s="27" t="s">
        <v>443</v>
      </c>
      <c r="C78" s="12" t="s">
        <v>444</v>
      </c>
      <c r="D78" s="20"/>
      <c r="E78" s="20">
        <f t="shared" si="11"/>
        <v>0</v>
      </c>
      <c r="F78" s="20"/>
      <c r="G78" s="21"/>
      <c r="H78" s="20"/>
      <c r="I78" s="20"/>
      <c r="J78" s="20"/>
      <c r="K78" s="20"/>
      <c r="L78" s="20"/>
      <c r="M78" s="20"/>
      <c r="N78" s="20"/>
      <c r="O78" s="21"/>
      <c r="P78" s="20"/>
      <c r="Q78" s="20"/>
      <c r="R78" s="20"/>
      <c r="S78" s="20"/>
      <c r="T78" s="21"/>
      <c r="U78" s="21"/>
      <c r="V78" s="21"/>
      <c r="W78" s="21"/>
      <c r="X78" s="21"/>
      <c r="Y78" s="20"/>
      <c r="Z78" s="20"/>
    </row>
    <row r="79" spans="1:26" ht="22.95" hidden="1" customHeight="1" x14ac:dyDescent="0.35">
      <c r="A79" s="12">
        <v>5</v>
      </c>
      <c r="B79" s="27" t="s">
        <v>445</v>
      </c>
      <c r="C79" s="12" t="s">
        <v>446</v>
      </c>
      <c r="D79" s="20"/>
      <c r="E79" s="20">
        <f t="shared" si="11"/>
        <v>0</v>
      </c>
      <c r="F79" s="20"/>
      <c r="G79" s="21"/>
      <c r="H79" s="20"/>
      <c r="I79" s="20"/>
      <c r="J79" s="20"/>
      <c r="K79" s="20"/>
      <c r="L79" s="20"/>
      <c r="M79" s="20"/>
      <c r="N79" s="20"/>
      <c r="O79" s="21"/>
      <c r="P79" s="20"/>
      <c r="Q79" s="20"/>
      <c r="R79" s="20"/>
      <c r="S79" s="20"/>
      <c r="T79" s="21"/>
      <c r="U79" s="21"/>
      <c r="V79" s="21"/>
      <c r="W79" s="21"/>
      <c r="X79" s="21"/>
      <c r="Y79" s="20"/>
      <c r="Z79" s="20"/>
    </row>
    <row r="80" spans="1:26" s="65" customFormat="1" ht="22.95" hidden="1" customHeight="1" x14ac:dyDescent="0.35">
      <c r="A80" s="12">
        <v>6</v>
      </c>
      <c r="B80" s="27" t="s">
        <v>447</v>
      </c>
      <c r="C80" s="78" t="s">
        <v>448</v>
      </c>
      <c r="D80" s="28"/>
      <c r="E80" s="28">
        <f t="shared" si="11"/>
        <v>0</v>
      </c>
      <c r="F80" s="28"/>
      <c r="G80" s="28"/>
      <c r="H80" s="28"/>
      <c r="I80" s="28"/>
      <c r="J80" s="28"/>
      <c r="K80" s="28"/>
      <c r="L80" s="28"/>
      <c r="M80" s="28"/>
      <c r="N80" s="28"/>
      <c r="O80" s="29"/>
      <c r="P80" s="28"/>
      <c r="Q80" s="28"/>
      <c r="R80" s="28"/>
      <c r="S80" s="28"/>
      <c r="T80" s="29"/>
      <c r="U80" s="29"/>
      <c r="V80" s="29"/>
      <c r="W80" s="28"/>
      <c r="X80" s="29"/>
      <c r="Y80" s="28"/>
      <c r="Z80" s="28"/>
    </row>
  </sheetData>
  <mergeCells count="6">
    <mergeCell ref="A5:A6"/>
    <mergeCell ref="B5:B6"/>
    <mergeCell ref="C5:C6"/>
    <mergeCell ref="D5:D6"/>
    <mergeCell ref="F5:U5"/>
    <mergeCell ref="E5:E6"/>
  </mergeCells>
  <phoneticPr fontId="32" type="noConversion"/>
  <pageMargins left="1.2598425196850394" right="0.70866141732283472" top="0.23622047244094491" bottom="0.19685039370078741" header="0.31496062992125984" footer="0.31496062992125984"/>
  <pageSetup paperSize="8" scale="50" fitToWidth="3" orientation="landscape" horizontalDpi="12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7"/>
  <sheetViews>
    <sheetView showZeros="0" topLeftCell="A8" zoomScale="85" zoomScaleNormal="85" workbookViewId="0">
      <selection activeCell="G31" sqref="G31"/>
    </sheetView>
  </sheetViews>
  <sheetFormatPr defaultColWidth="8.81640625" defaultRowHeight="15.6" x14ac:dyDescent="0.35"/>
  <cols>
    <col min="1" max="1" width="6.81640625" style="11" customWidth="1"/>
    <col min="2" max="2" width="39.81640625" style="11" customWidth="1"/>
    <col min="3" max="3" width="6.453125" style="11" customWidth="1"/>
    <col min="4" max="4" width="11.81640625" style="11" customWidth="1"/>
    <col min="5" max="5" width="10.81640625" style="11" customWidth="1"/>
    <col min="6" max="6" width="12.1796875" style="11" customWidth="1"/>
    <col min="7" max="7" width="10.81640625" style="11" customWidth="1"/>
    <col min="8" max="8" width="10.453125" style="11" customWidth="1"/>
    <col min="9" max="9" width="10.90625" style="11" customWidth="1"/>
    <col min="10" max="11" width="8.81640625" style="11"/>
    <col min="12" max="12" width="10.453125" style="11" hidden="1" customWidth="1"/>
    <col min="13" max="16384" width="8.81640625" style="11"/>
  </cols>
  <sheetData>
    <row r="1" spans="1:12" x14ac:dyDescent="0.35">
      <c r="A1" s="7" t="s">
        <v>449</v>
      </c>
    </row>
    <row r="2" spans="1:12" x14ac:dyDescent="0.35">
      <c r="A2" s="283" t="s">
        <v>548</v>
      </c>
      <c r="B2" s="283"/>
      <c r="C2" s="283"/>
      <c r="D2" s="283"/>
      <c r="E2" s="283"/>
      <c r="F2" s="283"/>
      <c r="G2" s="283"/>
    </row>
    <row r="3" spans="1:12" x14ac:dyDescent="0.35">
      <c r="A3" s="283" t="s">
        <v>287</v>
      </c>
      <c r="B3" s="283"/>
      <c r="C3" s="283"/>
      <c r="D3" s="283"/>
      <c r="E3" s="283"/>
      <c r="F3" s="283"/>
      <c r="G3" s="283"/>
    </row>
    <row r="4" spans="1:12" ht="39.6" customHeight="1" x14ac:dyDescent="0.35">
      <c r="A4" s="284" t="s">
        <v>2</v>
      </c>
      <c r="B4" s="284" t="s">
        <v>450</v>
      </c>
      <c r="C4" s="284" t="s">
        <v>451</v>
      </c>
      <c r="D4" s="285" t="s">
        <v>579</v>
      </c>
      <c r="E4" s="284" t="s">
        <v>573</v>
      </c>
      <c r="F4" s="284"/>
      <c r="G4" s="284"/>
      <c r="H4" s="282" t="s">
        <v>574</v>
      </c>
      <c r="I4" s="282"/>
    </row>
    <row r="5" spans="1:12" s="81" customFormat="1" ht="48.6" customHeight="1" x14ac:dyDescent="0.35">
      <c r="A5" s="284"/>
      <c r="B5" s="284"/>
      <c r="C5" s="284"/>
      <c r="D5" s="286"/>
      <c r="E5" s="285" t="s">
        <v>452</v>
      </c>
      <c r="F5" s="288" t="s">
        <v>453</v>
      </c>
      <c r="G5" s="289"/>
      <c r="H5" s="282" t="s">
        <v>575</v>
      </c>
      <c r="I5" s="282" t="s">
        <v>576</v>
      </c>
    </row>
    <row r="6" spans="1:12" s="81" customFormat="1" ht="49.95" customHeight="1" x14ac:dyDescent="0.35">
      <c r="A6" s="284"/>
      <c r="B6" s="284"/>
      <c r="C6" s="284"/>
      <c r="D6" s="287"/>
      <c r="E6" s="287"/>
      <c r="F6" s="80" t="s">
        <v>454</v>
      </c>
      <c r="G6" s="80" t="s">
        <v>455</v>
      </c>
      <c r="H6" s="282"/>
      <c r="I6" s="282"/>
    </row>
    <row r="7" spans="1:12" s="81" customFormat="1" x14ac:dyDescent="0.35">
      <c r="A7" s="45">
        <v>-1</v>
      </c>
      <c r="B7" s="45">
        <v>-2</v>
      </c>
      <c r="C7" s="45">
        <v>-3</v>
      </c>
      <c r="D7" s="45">
        <v>-4</v>
      </c>
      <c r="E7" s="45">
        <v>-5</v>
      </c>
      <c r="F7" s="45" t="s">
        <v>577</v>
      </c>
      <c r="G7" s="45">
        <v>-7</v>
      </c>
      <c r="H7" s="45">
        <v>-8</v>
      </c>
      <c r="I7" s="45" t="s">
        <v>578</v>
      </c>
    </row>
    <row r="8" spans="1:12" x14ac:dyDescent="0.35">
      <c r="A8" s="80"/>
      <c r="B8" s="80" t="s">
        <v>456</v>
      </c>
      <c r="C8" s="80"/>
      <c r="D8" s="82">
        <v>110717.34927600002</v>
      </c>
      <c r="E8" s="82">
        <v>110717.34927599999</v>
      </c>
      <c r="F8" s="83"/>
      <c r="G8" s="83">
        <f>E8/$E$8*100</f>
        <v>100</v>
      </c>
      <c r="H8" s="83">
        <f t="shared" ref="H8:H39" si="0">E8-L8</f>
        <v>0</v>
      </c>
      <c r="I8" s="83">
        <f>F8-H8</f>
        <v>0</v>
      </c>
      <c r="L8" s="82">
        <v>110717.34927599999</v>
      </c>
    </row>
    <row r="9" spans="1:12" x14ac:dyDescent="0.35">
      <c r="A9" s="80">
        <v>1</v>
      </c>
      <c r="B9" s="84" t="s">
        <v>294</v>
      </c>
      <c r="C9" s="80" t="s">
        <v>295</v>
      </c>
      <c r="D9" s="28">
        <v>100588.97217800001</v>
      </c>
      <c r="E9" s="28">
        <v>100790.84672</v>
      </c>
      <c r="F9" s="85">
        <f>E9-D9</f>
        <v>201.87454199999047</v>
      </c>
      <c r="G9" s="86">
        <f>E9/D9%</f>
        <v>100.20069251890034</v>
      </c>
      <c r="H9" s="85">
        <f t="shared" si="0"/>
        <v>164.356970000008</v>
      </c>
      <c r="I9" s="85">
        <f t="shared" ref="I9:I67" si="1">F9-H9</f>
        <v>37.517571999982465</v>
      </c>
      <c r="L9" s="28">
        <v>100626.48974999999</v>
      </c>
    </row>
    <row r="10" spans="1:12" s="16" customFormat="1" x14ac:dyDescent="0.35">
      <c r="A10" s="9" t="s">
        <v>31</v>
      </c>
      <c r="B10" s="10" t="s">
        <v>297</v>
      </c>
      <c r="C10" s="9" t="s">
        <v>298</v>
      </c>
      <c r="D10" s="20">
        <v>3398.9034630000001</v>
      </c>
      <c r="E10" s="20">
        <v>3421.1782329999996</v>
      </c>
      <c r="F10" s="87">
        <f t="shared" ref="F10:F61" si="2">E10-D10</f>
        <v>22.274769999999535</v>
      </c>
      <c r="G10" s="88">
        <f t="shared" ref="G10:G61" si="3">E10/D10%</f>
        <v>100.65535165215722</v>
      </c>
      <c r="H10" s="87">
        <f>E10-L10</f>
        <v>17.891200000000026</v>
      </c>
      <c r="I10" s="87">
        <f t="shared" si="1"/>
        <v>4.3835699999995086</v>
      </c>
      <c r="L10" s="20">
        <v>3403.2870329999996</v>
      </c>
    </row>
    <row r="11" spans="1:12" s="16" customFormat="1" x14ac:dyDescent="0.35">
      <c r="A11" s="14">
        <v>0</v>
      </c>
      <c r="B11" s="32" t="s">
        <v>496</v>
      </c>
      <c r="C11" s="14" t="s">
        <v>7</v>
      </c>
      <c r="D11" s="25">
        <v>3159.409928</v>
      </c>
      <c r="E11" s="25">
        <v>3129.443698</v>
      </c>
      <c r="F11" s="89">
        <f t="shared" si="2"/>
        <v>-29.966229999999996</v>
      </c>
      <c r="G11" s="88">
        <f t="shared" si="3"/>
        <v>99.051524471882331</v>
      </c>
      <c r="H11" s="89">
        <f t="shared" si="0"/>
        <v>-31.848799999999756</v>
      </c>
      <c r="I11" s="89">
        <f t="shared" si="1"/>
        <v>1.8825699999997596</v>
      </c>
      <c r="L11" s="25">
        <v>3161.2924979999998</v>
      </c>
    </row>
    <row r="12" spans="1:12" s="16" customFormat="1" x14ac:dyDescent="0.35">
      <c r="A12" s="14">
        <v>0</v>
      </c>
      <c r="B12" s="32" t="s">
        <v>302</v>
      </c>
      <c r="C12" s="14" t="s">
        <v>8</v>
      </c>
      <c r="D12" s="25">
        <v>239.49353500000004</v>
      </c>
      <c r="E12" s="25">
        <v>291.73453500000005</v>
      </c>
      <c r="F12" s="89">
        <f t="shared" si="2"/>
        <v>52.241000000000014</v>
      </c>
      <c r="G12" s="88">
        <f t="shared" si="3"/>
        <v>121.81311491351948</v>
      </c>
      <c r="H12" s="89">
        <f t="shared" si="0"/>
        <v>49.740000000000038</v>
      </c>
      <c r="I12" s="89">
        <f t="shared" si="1"/>
        <v>2.5009999999999764</v>
      </c>
      <c r="L12" s="25">
        <v>241.99453500000001</v>
      </c>
    </row>
    <row r="13" spans="1:12" hidden="1" x14ac:dyDescent="0.35">
      <c r="A13" s="14">
        <v>0</v>
      </c>
      <c r="B13" s="32" t="s">
        <v>606</v>
      </c>
      <c r="C13" s="14" t="s">
        <v>305</v>
      </c>
      <c r="D13" s="25">
        <v>0</v>
      </c>
      <c r="E13" s="25">
        <v>0</v>
      </c>
      <c r="F13" s="89">
        <f t="shared" si="2"/>
        <v>0</v>
      </c>
      <c r="G13" s="88"/>
      <c r="H13" s="89">
        <f t="shared" si="0"/>
        <v>0</v>
      </c>
      <c r="I13" s="89">
        <f t="shared" si="1"/>
        <v>0</v>
      </c>
      <c r="L13" s="25">
        <v>0</v>
      </c>
    </row>
    <row r="14" spans="1:12" x14ac:dyDescent="0.35">
      <c r="A14" s="9" t="s">
        <v>37</v>
      </c>
      <c r="B14" s="10" t="s">
        <v>306</v>
      </c>
      <c r="C14" s="9" t="s">
        <v>307</v>
      </c>
      <c r="D14" s="20">
        <v>2901.3011080000001</v>
      </c>
      <c r="E14" s="20">
        <v>2936.1989579999999</v>
      </c>
      <c r="F14" s="87">
        <f t="shared" si="2"/>
        <v>34.897849999999835</v>
      </c>
      <c r="G14" s="88">
        <f t="shared" si="3"/>
        <v>101.20283447670333</v>
      </c>
      <c r="H14" s="87">
        <f t="shared" si="0"/>
        <v>25.84297000000015</v>
      </c>
      <c r="I14" s="87">
        <f t="shared" si="1"/>
        <v>9.0548799999996845</v>
      </c>
      <c r="L14" s="20">
        <v>2910.3559879999998</v>
      </c>
    </row>
    <row r="15" spans="1:12" x14ac:dyDescent="0.35">
      <c r="A15" s="9" t="s">
        <v>271</v>
      </c>
      <c r="B15" s="10" t="s">
        <v>308</v>
      </c>
      <c r="C15" s="9" t="s">
        <v>309</v>
      </c>
      <c r="D15" s="20">
        <v>1957.3869380000001</v>
      </c>
      <c r="E15" s="20">
        <v>1964.9594980000006</v>
      </c>
      <c r="F15" s="87">
        <f t="shared" si="2"/>
        <v>7.5725600000005215</v>
      </c>
      <c r="G15" s="88">
        <f t="shared" si="3"/>
        <v>100.38687087631932</v>
      </c>
      <c r="H15" s="87">
        <f t="shared" si="0"/>
        <v>5.7920900000003712</v>
      </c>
      <c r="I15" s="87">
        <f t="shared" si="1"/>
        <v>1.7804700000001503</v>
      </c>
      <c r="L15" s="20">
        <v>1959.1674080000003</v>
      </c>
    </row>
    <row r="16" spans="1:12" x14ac:dyDescent="0.35">
      <c r="A16" s="9" t="s">
        <v>310</v>
      </c>
      <c r="B16" s="10" t="s">
        <v>311</v>
      </c>
      <c r="C16" s="9" t="s">
        <v>9</v>
      </c>
      <c r="D16" s="20">
        <v>26356.251626999998</v>
      </c>
      <c r="E16" s="20">
        <v>26367.281627000004</v>
      </c>
      <c r="F16" s="87">
        <f t="shared" si="2"/>
        <v>11.030000000006112</v>
      </c>
      <c r="G16" s="88">
        <f t="shared" si="3"/>
        <v>100.04184965357025</v>
      </c>
      <c r="H16" s="87">
        <f t="shared" si="0"/>
        <v>11.030000000006112</v>
      </c>
      <c r="I16" s="87">
        <f t="shared" si="1"/>
        <v>0</v>
      </c>
      <c r="L16" s="20">
        <v>26356.251626999998</v>
      </c>
    </row>
    <row r="17" spans="1:12" x14ac:dyDescent="0.35">
      <c r="A17" s="9" t="s">
        <v>312</v>
      </c>
      <c r="B17" s="10" t="s">
        <v>313</v>
      </c>
      <c r="C17" s="9" t="s">
        <v>10</v>
      </c>
      <c r="D17" s="20">
        <v>23388.784682000001</v>
      </c>
      <c r="E17" s="20">
        <v>23393.654682</v>
      </c>
      <c r="F17" s="87">
        <f t="shared" si="2"/>
        <v>4.8699999999989814</v>
      </c>
      <c r="G17" s="88">
        <f t="shared" si="3"/>
        <v>100.02082194550171</v>
      </c>
      <c r="H17" s="87">
        <f t="shared" si="0"/>
        <v>4.8699999999989814</v>
      </c>
      <c r="I17" s="87">
        <f t="shared" si="1"/>
        <v>0</v>
      </c>
      <c r="L17" s="20">
        <v>23388.784682000001</v>
      </c>
    </row>
    <row r="18" spans="1:12" s="16" customFormat="1" x14ac:dyDescent="0.35">
      <c r="A18" s="9" t="s">
        <v>272</v>
      </c>
      <c r="B18" s="10" t="s">
        <v>314</v>
      </c>
      <c r="C18" s="9" t="s">
        <v>11</v>
      </c>
      <c r="D18" s="20">
        <v>42137.827168000003</v>
      </c>
      <c r="E18" s="20">
        <v>42288.132799999999</v>
      </c>
      <c r="F18" s="87">
        <f t="shared" si="2"/>
        <v>150.30563199999597</v>
      </c>
      <c r="G18" s="88">
        <f t="shared" si="3"/>
        <v>100.35670000591331</v>
      </c>
      <c r="H18" s="87">
        <f t="shared" si="0"/>
        <v>104.30880999999499</v>
      </c>
      <c r="I18" s="87">
        <f t="shared" si="1"/>
        <v>45.996822000000975</v>
      </c>
      <c r="L18" s="20">
        <v>42183.823990000004</v>
      </c>
    </row>
    <row r="19" spans="1:12" x14ac:dyDescent="0.35">
      <c r="A19" s="14">
        <v>0</v>
      </c>
      <c r="B19" s="32" t="s">
        <v>315</v>
      </c>
      <c r="C19" s="14" t="s">
        <v>316</v>
      </c>
      <c r="D19" s="25">
        <v>13186.405001000003</v>
      </c>
      <c r="E19" s="25">
        <v>13186.405001000003</v>
      </c>
      <c r="F19" s="89">
        <f t="shared" si="2"/>
        <v>0</v>
      </c>
      <c r="G19" s="90">
        <f t="shared" si="3"/>
        <v>100</v>
      </c>
      <c r="H19" s="89">
        <f t="shared" si="0"/>
        <v>0</v>
      </c>
      <c r="I19" s="89">
        <f t="shared" si="1"/>
        <v>0</v>
      </c>
      <c r="L19" s="25">
        <v>13186.405001000003</v>
      </c>
    </row>
    <row r="20" spans="1:12" x14ac:dyDescent="0.35">
      <c r="A20" s="9" t="s">
        <v>273</v>
      </c>
      <c r="B20" s="10" t="s">
        <v>317</v>
      </c>
      <c r="C20" s="9" t="s">
        <v>318</v>
      </c>
      <c r="D20" s="20">
        <v>358.05633399999994</v>
      </c>
      <c r="E20" s="20">
        <v>358.96406400000001</v>
      </c>
      <c r="F20" s="87">
        <f t="shared" si="2"/>
        <v>0.90773000000007187</v>
      </c>
      <c r="G20" s="88">
        <f t="shared" si="3"/>
        <v>100.25351597327142</v>
      </c>
      <c r="H20" s="87">
        <f t="shared" si="0"/>
        <v>0.52190000000001646</v>
      </c>
      <c r="I20" s="87">
        <f t="shared" si="1"/>
        <v>0.38583000000005541</v>
      </c>
      <c r="L20" s="20">
        <v>358.44216399999999</v>
      </c>
    </row>
    <row r="21" spans="1:12" x14ac:dyDescent="0.35">
      <c r="A21" s="9" t="s">
        <v>274</v>
      </c>
      <c r="B21" s="10" t="s">
        <v>321</v>
      </c>
      <c r="C21" s="9" t="s">
        <v>322</v>
      </c>
      <c r="D21" s="20">
        <v>0</v>
      </c>
      <c r="E21" s="20">
        <v>0</v>
      </c>
      <c r="F21" s="87">
        <f t="shared" si="2"/>
        <v>0</v>
      </c>
      <c r="G21" s="88" t="s">
        <v>582</v>
      </c>
      <c r="H21" s="87">
        <f t="shared" si="0"/>
        <v>0</v>
      </c>
      <c r="I21" s="87">
        <f t="shared" si="1"/>
        <v>0</v>
      </c>
      <c r="L21" s="20">
        <v>0</v>
      </c>
    </row>
    <row r="22" spans="1:12" s="7" customFormat="1" x14ac:dyDescent="0.35">
      <c r="A22" s="9" t="s">
        <v>275</v>
      </c>
      <c r="B22" s="10" t="s">
        <v>323</v>
      </c>
      <c r="C22" s="9" t="s">
        <v>12</v>
      </c>
      <c r="D22" s="20">
        <v>90.460858000000002</v>
      </c>
      <c r="E22" s="20">
        <v>60.476858000000007</v>
      </c>
      <c r="F22" s="87">
        <f t="shared" si="2"/>
        <v>-29.983999999999995</v>
      </c>
      <c r="G22" s="88">
        <f t="shared" si="3"/>
        <v>66.85417244218489</v>
      </c>
      <c r="H22" s="87">
        <f t="shared" si="0"/>
        <v>-5.8999999999999915</v>
      </c>
      <c r="I22" s="87">
        <f t="shared" si="1"/>
        <v>-24.084000000000003</v>
      </c>
      <c r="L22" s="20">
        <v>66.376857999999999</v>
      </c>
    </row>
    <row r="23" spans="1:12" x14ac:dyDescent="0.35">
      <c r="A23" s="12">
        <v>2</v>
      </c>
      <c r="B23" s="91" t="s">
        <v>324</v>
      </c>
      <c r="C23" s="12" t="s">
        <v>325</v>
      </c>
      <c r="D23" s="28">
        <v>8849.2358990000012</v>
      </c>
      <c r="E23" s="28">
        <v>8640.1460169999991</v>
      </c>
      <c r="F23" s="92">
        <f t="shared" si="2"/>
        <v>-209.08988200000204</v>
      </c>
      <c r="G23" s="93">
        <f t="shared" si="3"/>
        <v>97.637198461127809</v>
      </c>
      <c r="H23" s="92">
        <f t="shared" si="0"/>
        <v>-169.8945300000014</v>
      </c>
      <c r="I23" s="92">
        <f t="shared" si="1"/>
        <v>-39.195352000000639</v>
      </c>
      <c r="L23" s="28">
        <v>8810.0405470000005</v>
      </c>
    </row>
    <row r="24" spans="1:12" x14ac:dyDescent="0.35">
      <c r="A24" s="9" t="s">
        <v>72</v>
      </c>
      <c r="B24" s="10" t="s">
        <v>331</v>
      </c>
      <c r="C24" s="9" t="s">
        <v>13</v>
      </c>
      <c r="D24" s="20">
        <v>113.85388000000002</v>
      </c>
      <c r="E24" s="20">
        <v>89.978880000000018</v>
      </c>
      <c r="F24" s="87">
        <f t="shared" si="2"/>
        <v>-23.875</v>
      </c>
      <c r="G24" s="88">
        <f t="shared" si="3"/>
        <v>79.030139332976631</v>
      </c>
      <c r="H24" s="87">
        <f t="shared" si="0"/>
        <v>-23.875</v>
      </c>
      <c r="I24" s="87">
        <f t="shared" si="1"/>
        <v>0</v>
      </c>
      <c r="L24" s="20">
        <v>113.85388000000002</v>
      </c>
    </row>
    <row r="25" spans="1:12" x14ac:dyDescent="0.35">
      <c r="A25" s="9" t="s">
        <v>73</v>
      </c>
      <c r="B25" s="10" t="s">
        <v>333</v>
      </c>
      <c r="C25" s="9" t="s">
        <v>14</v>
      </c>
      <c r="D25" s="20">
        <v>3.4301710000000014</v>
      </c>
      <c r="E25" s="20">
        <v>1.5101709999999999</v>
      </c>
      <c r="F25" s="87">
        <f t="shared" si="2"/>
        <v>-1.9200000000000015</v>
      </c>
      <c r="G25" s="88">
        <f t="shared" si="3"/>
        <v>44.02611414999425</v>
      </c>
      <c r="H25" s="87">
        <f t="shared" si="0"/>
        <v>-1.9200000000000015</v>
      </c>
      <c r="I25" s="87">
        <f t="shared" si="1"/>
        <v>0</v>
      </c>
      <c r="L25" s="20">
        <v>3.4301710000000014</v>
      </c>
    </row>
    <row r="26" spans="1:12" x14ac:dyDescent="0.35">
      <c r="A26" s="9" t="s">
        <v>328</v>
      </c>
      <c r="B26" s="10" t="s">
        <v>370</v>
      </c>
      <c r="C26" s="9" t="s">
        <v>371</v>
      </c>
      <c r="D26" s="20">
        <v>0</v>
      </c>
      <c r="E26" s="20">
        <v>0</v>
      </c>
      <c r="F26" s="87">
        <f t="shared" si="2"/>
        <v>0</v>
      </c>
      <c r="G26" s="88" t="s">
        <v>582</v>
      </c>
      <c r="H26" s="87">
        <f t="shared" si="0"/>
        <v>0</v>
      </c>
      <c r="I26" s="87">
        <f t="shared" si="1"/>
        <v>0</v>
      </c>
      <c r="L26" s="20">
        <v>0</v>
      </c>
    </row>
    <row r="27" spans="1:12" x14ac:dyDescent="0.35">
      <c r="A27" s="9" t="s">
        <v>330</v>
      </c>
      <c r="B27" s="10" t="s">
        <v>372</v>
      </c>
      <c r="C27" s="9" t="s">
        <v>15</v>
      </c>
      <c r="D27" s="20">
        <v>77.919514000000007</v>
      </c>
      <c r="E27" s="20">
        <v>28.679514000000001</v>
      </c>
      <c r="F27" s="87">
        <f t="shared" si="2"/>
        <v>-49.240000000000009</v>
      </c>
      <c r="G27" s="88">
        <f t="shared" si="3"/>
        <v>36.806587371682014</v>
      </c>
      <c r="H27" s="87">
        <f t="shared" si="0"/>
        <v>-49.240000000000009</v>
      </c>
      <c r="I27" s="87">
        <f t="shared" si="1"/>
        <v>0</v>
      </c>
      <c r="L27" s="20">
        <v>77.919514000000007</v>
      </c>
    </row>
    <row r="28" spans="1:12" x14ac:dyDescent="0.35">
      <c r="A28" s="9" t="s">
        <v>332</v>
      </c>
      <c r="B28" s="10" t="s">
        <v>376</v>
      </c>
      <c r="C28" s="9" t="s">
        <v>16</v>
      </c>
      <c r="D28" s="20">
        <v>12.441303999999995</v>
      </c>
      <c r="E28" s="20">
        <v>4.0713039999999996</v>
      </c>
      <c r="F28" s="87">
        <f t="shared" si="2"/>
        <v>-8.3699999999999957</v>
      </c>
      <c r="G28" s="88">
        <f t="shared" si="3"/>
        <v>32.724093873118136</v>
      </c>
      <c r="H28" s="87">
        <f t="shared" si="0"/>
        <v>-3.6019999999999994</v>
      </c>
      <c r="I28" s="87">
        <f t="shared" si="1"/>
        <v>-4.7679999999999962</v>
      </c>
      <c r="L28" s="20">
        <v>7.673303999999999</v>
      </c>
    </row>
    <row r="29" spans="1:12" x14ac:dyDescent="0.35">
      <c r="A29" s="9" t="s">
        <v>334</v>
      </c>
      <c r="B29" s="10" t="s">
        <v>378</v>
      </c>
      <c r="C29" s="9" t="s">
        <v>17</v>
      </c>
      <c r="D29" s="20">
        <v>108.26498800000002</v>
      </c>
      <c r="E29" s="20">
        <v>72.396945999999986</v>
      </c>
      <c r="F29" s="87">
        <f t="shared" si="2"/>
        <v>-35.868042000000031</v>
      </c>
      <c r="G29" s="88">
        <f t="shared" si="3"/>
        <v>66.870137185994025</v>
      </c>
      <c r="H29" s="87">
        <f t="shared" si="0"/>
        <v>-7.0405600000000135</v>
      </c>
      <c r="I29" s="87">
        <f t="shared" si="1"/>
        <v>-28.827482000000018</v>
      </c>
      <c r="L29" s="20">
        <v>79.437505999999999</v>
      </c>
    </row>
    <row r="30" spans="1:12" x14ac:dyDescent="0.35">
      <c r="A30" s="9" t="s">
        <v>364</v>
      </c>
      <c r="B30" s="10" t="s">
        <v>158</v>
      </c>
      <c r="C30" s="9" t="s">
        <v>18</v>
      </c>
      <c r="D30" s="20">
        <v>54.989995000000008</v>
      </c>
      <c r="E30" s="20">
        <v>26.699994999999998</v>
      </c>
      <c r="F30" s="87">
        <f t="shared" si="2"/>
        <v>-28.29000000000001</v>
      </c>
      <c r="G30" s="88">
        <f t="shared" si="3"/>
        <v>48.554277919101459</v>
      </c>
      <c r="H30" s="87">
        <f t="shared" si="0"/>
        <v>-21.310000000000006</v>
      </c>
      <c r="I30" s="87">
        <f t="shared" si="1"/>
        <v>-6.980000000000004</v>
      </c>
      <c r="L30" s="20">
        <v>48.009995000000004</v>
      </c>
    </row>
    <row r="31" spans="1:12" x14ac:dyDescent="0.35">
      <c r="A31" s="9" t="s">
        <v>380</v>
      </c>
      <c r="B31" s="10" t="s">
        <v>607</v>
      </c>
      <c r="C31" s="9" t="s">
        <v>608</v>
      </c>
      <c r="D31" s="20">
        <v>2.296551</v>
      </c>
      <c r="E31" s="20">
        <v>2.296551</v>
      </c>
      <c r="F31" s="87">
        <f t="shared" si="2"/>
        <v>0</v>
      </c>
      <c r="G31" s="88">
        <f t="shared" si="3"/>
        <v>100</v>
      </c>
      <c r="H31" s="87">
        <f>E31-L31</f>
        <v>0</v>
      </c>
      <c r="I31" s="87">
        <f t="shared" si="1"/>
        <v>0</v>
      </c>
      <c r="L31" s="20">
        <v>2.296551</v>
      </c>
    </row>
    <row r="32" spans="1:12" s="16" customFormat="1" ht="31.2" x14ac:dyDescent="0.35">
      <c r="A32" s="9" t="s">
        <v>411</v>
      </c>
      <c r="B32" s="10" t="s">
        <v>609</v>
      </c>
      <c r="C32" s="9" t="s">
        <v>610</v>
      </c>
      <c r="D32" s="20">
        <v>4671.0805529999998</v>
      </c>
      <c r="E32" s="20">
        <v>4613.8360630000006</v>
      </c>
      <c r="F32" s="87">
        <f t="shared" si="2"/>
        <v>-57.244489999999132</v>
      </c>
      <c r="G32" s="88">
        <f t="shared" si="3"/>
        <v>98.774491483277174</v>
      </c>
      <c r="H32" s="87">
        <f t="shared" si="0"/>
        <v>-56.764769999999771</v>
      </c>
      <c r="I32" s="87">
        <f t="shared" si="1"/>
        <v>-0.47971999999936088</v>
      </c>
      <c r="L32" s="20">
        <v>4670.6008330000004</v>
      </c>
    </row>
    <row r="33" spans="1:12" s="16" customFormat="1" x14ac:dyDescent="0.35">
      <c r="A33" s="14" t="s">
        <v>582</v>
      </c>
      <c r="B33" s="32" t="s">
        <v>554</v>
      </c>
      <c r="C33" s="14" t="s">
        <v>19</v>
      </c>
      <c r="D33" s="25">
        <v>1218.9538110000001</v>
      </c>
      <c r="E33" s="25">
        <v>1164.194371</v>
      </c>
      <c r="F33" s="89">
        <f t="shared" si="2"/>
        <v>-54.759440000000041</v>
      </c>
      <c r="G33" s="90">
        <f t="shared" si="3"/>
        <v>95.507668994030482</v>
      </c>
      <c r="H33" s="89">
        <f t="shared" si="0"/>
        <v>-53.251569999999901</v>
      </c>
      <c r="I33" s="89">
        <f t="shared" si="1"/>
        <v>-1.507870000000139</v>
      </c>
      <c r="L33" s="25">
        <v>1217.4459409999999</v>
      </c>
    </row>
    <row r="34" spans="1:12" s="16" customFormat="1" x14ac:dyDescent="0.35">
      <c r="A34" s="14" t="s">
        <v>582</v>
      </c>
      <c r="B34" s="32" t="s">
        <v>611</v>
      </c>
      <c r="C34" s="14" t="s">
        <v>20</v>
      </c>
      <c r="D34" s="25">
        <v>2960.3558250000001</v>
      </c>
      <c r="E34" s="25">
        <v>2958.3892150000001</v>
      </c>
      <c r="F34" s="89">
        <f t="shared" si="2"/>
        <v>-1.966609999999946</v>
      </c>
      <c r="G34" s="90">
        <f t="shared" si="3"/>
        <v>99.933568458784848</v>
      </c>
      <c r="H34" s="89">
        <f t="shared" si="0"/>
        <v>-3.2100000000000364</v>
      </c>
      <c r="I34" s="89">
        <f t="shared" si="1"/>
        <v>1.2433900000000904</v>
      </c>
      <c r="L34" s="25">
        <v>2961.5992150000002</v>
      </c>
    </row>
    <row r="35" spans="1:12" s="16" customFormat="1" x14ac:dyDescent="0.35">
      <c r="A35" s="14" t="s">
        <v>582</v>
      </c>
      <c r="B35" s="32" t="s">
        <v>338</v>
      </c>
      <c r="C35" s="14" t="s">
        <v>21</v>
      </c>
      <c r="D35" s="25">
        <v>22.258364000000007</v>
      </c>
      <c r="E35" s="25">
        <v>21.585363999999998</v>
      </c>
      <c r="F35" s="89">
        <f t="shared" si="2"/>
        <v>-0.67300000000000892</v>
      </c>
      <c r="G35" s="90">
        <f t="shared" si="3"/>
        <v>96.976417494115879</v>
      </c>
      <c r="H35" s="89">
        <f t="shared" si="0"/>
        <v>-0.54300000000000637</v>
      </c>
      <c r="I35" s="89">
        <f t="shared" si="1"/>
        <v>-0.13000000000000256</v>
      </c>
      <c r="L35" s="25">
        <v>22.128364000000005</v>
      </c>
    </row>
    <row r="36" spans="1:12" s="16" customFormat="1" x14ac:dyDescent="0.35">
      <c r="A36" s="14" t="s">
        <v>582</v>
      </c>
      <c r="B36" s="32" t="s">
        <v>343</v>
      </c>
      <c r="C36" s="14" t="s">
        <v>22</v>
      </c>
      <c r="D36" s="25">
        <v>8.4965690000000009</v>
      </c>
      <c r="E36" s="25">
        <v>7.2415690000000001</v>
      </c>
      <c r="F36" s="89">
        <f t="shared" si="2"/>
        <v>-1.2550000000000008</v>
      </c>
      <c r="G36" s="90">
        <f t="shared" si="3"/>
        <v>85.229331980944295</v>
      </c>
      <c r="H36" s="89">
        <f t="shared" si="0"/>
        <v>-1.0549999999999997</v>
      </c>
      <c r="I36" s="89">
        <f t="shared" si="1"/>
        <v>-0.20000000000000107</v>
      </c>
      <c r="L36" s="25">
        <v>8.2965689999999999</v>
      </c>
    </row>
    <row r="37" spans="1:12" s="16" customFormat="1" x14ac:dyDescent="0.35">
      <c r="A37" s="14" t="s">
        <v>582</v>
      </c>
      <c r="B37" s="32" t="s">
        <v>612</v>
      </c>
      <c r="C37" s="14" t="s">
        <v>23</v>
      </c>
      <c r="D37" s="25">
        <v>66.376021000000009</v>
      </c>
      <c r="E37" s="25">
        <v>66.495020999999994</v>
      </c>
      <c r="F37" s="89">
        <f t="shared" si="2"/>
        <v>0.11899999999998556</v>
      </c>
      <c r="G37" s="90">
        <f t="shared" si="3"/>
        <v>100.17928161135177</v>
      </c>
      <c r="H37" s="89">
        <f t="shared" si="0"/>
        <v>0.31999999999999318</v>
      </c>
      <c r="I37" s="89">
        <f t="shared" si="1"/>
        <v>-0.20100000000000762</v>
      </c>
      <c r="L37" s="25">
        <v>66.175021000000001</v>
      </c>
    </row>
    <row r="38" spans="1:12" s="16" customFormat="1" x14ac:dyDescent="0.35">
      <c r="A38" s="14" t="s">
        <v>582</v>
      </c>
      <c r="B38" s="32" t="s">
        <v>347</v>
      </c>
      <c r="C38" s="14" t="s">
        <v>348</v>
      </c>
      <c r="D38" s="25">
        <v>36.430725000000002</v>
      </c>
      <c r="E38" s="25">
        <v>37.190725</v>
      </c>
      <c r="F38" s="89">
        <f t="shared" si="2"/>
        <v>0.75999999999999801</v>
      </c>
      <c r="G38" s="90">
        <f t="shared" si="3"/>
        <v>102.08615118145465</v>
      </c>
      <c r="H38" s="89">
        <f t="shared" si="0"/>
        <v>0.35000000000000142</v>
      </c>
      <c r="I38" s="89">
        <f t="shared" si="1"/>
        <v>0.40999999999999659</v>
      </c>
      <c r="L38" s="25">
        <v>36.840724999999999</v>
      </c>
    </row>
    <row r="39" spans="1:12" s="16" customFormat="1" x14ac:dyDescent="0.35">
      <c r="A39" s="14" t="s">
        <v>582</v>
      </c>
      <c r="B39" s="32" t="s">
        <v>613</v>
      </c>
      <c r="C39" s="14" t="s">
        <v>24</v>
      </c>
      <c r="D39" s="25">
        <v>74.625975999999994</v>
      </c>
      <c r="E39" s="25">
        <v>74.390996000000015</v>
      </c>
      <c r="F39" s="89">
        <f t="shared" si="2"/>
        <v>-0.23497999999997887</v>
      </c>
      <c r="G39" s="90">
        <f t="shared" si="3"/>
        <v>99.685123046162943</v>
      </c>
      <c r="H39" s="89">
        <f t="shared" si="0"/>
        <v>-5.9499999999985675E-2</v>
      </c>
      <c r="I39" s="89">
        <f t="shared" si="1"/>
        <v>-0.1754799999999932</v>
      </c>
      <c r="L39" s="25">
        <v>74.450496000000001</v>
      </c>
    </row>
    <row r="40" spans="1:12" s="16" customFormat="1" x14ac:dyDescent="0.35">
      <c r="A40" s="14" t="s">
        <v>582</v>
      </c>
      <c r="B40" s="32" t="s">
        <v>614</v>
      </c>
      <c r="C40" s="14" t="s">
        <v>402</v>
      </c>
      <c r="D40" s="25">
        <v>1.3641700000000001</v>
      </c>
      <c r="E40" s="25">
        <v>1.3641700000000001</v>
      </c>
      <c r="F40" s="89">
        <f t="shared" si="2"/>
        <v>0</v>
      </c>
      <c r="G40" s="90">
        <f t="shared" si="3"/>
        <v>100</v>
      </c>
      <c r="H40" s="89">
        <f t="shared" ref="H40:H67" si="4">E40-L40</f>
        <v>0</v>
      </c>
      <c r="I40" s="89">
        <f t="shared" si="1"/>
        <v>0</v>
      </c>
      <c r="L40" s="25">
        <v>1.3641700000000001</v>
      </c>
    </row>
    <row r="41" spans="1:12" s="16" customFormat="1" x14ac:dyDescent="0.35">
      <c r="A41" s="14" t="s">
        <v>582</v>
      </c>
      <c r="B41" s="32" t="s">
        <v>615</v>
      </c>
      <c r="C41" s="14" t="s">
        <v>616</v>
      </c>
      <c r="D41" s="25">
        <v>0</v>
      </c>
      <c r="E41" s="25">
        <v>0</v>
      </c>
      <c r="F41" s="89">
        <f t="shared" si="2"/>
        <v>0</v>
      </c>
      <c r="G41" s="90" t="s">
        <v>582</v>
      </c>
      <c r="H41" s="89">
        <f t="shared" si="4"/>
        <v>0</v>
      </c>
      <c r="I41" s="89">
        <f t="shared" si="1"/>
        <v>0</v>
      </c>
      <c r="L41" s="25">
        <v>0</v>
      </c>
    </row>
    <row r="42" spans="1:12" s="16" customFormat="1" x14ac:dyDescent="0.35">
      <c r="A42" s="14" t="s">
        <v>582</v>
      </c>
      <c r="B42" s="32" t="s">
        <v>617</v>
      </c>
      <c r="C42" s="14" t="s">
        <v>618</v>
      </c>
      <c r="D42" s="25">
        <v>3.6938490000000002</v>
      </c>
      <c r="E42" s="25">
        <v>3.6938490000000002</v>
      </c>
      <c r="F42" s="89">
        <f t="shared" si="2"/>
        <v>0</v>
      </c>
      <c r="G42" s="90">
        <f t="shared" si="3"/>
        <v>99.999999999999986</v>
      </c>
      <c r="H42" s="89">
        <f t="shared" si="4"/>
        <v>0</v>
      </c>
      <c r="I42" s="89">
        <f t="shared" si="1"/>
        <v>0</v>
      </c>
      <c r="L42" s="25">
        <v>3.6938490000000002</v>
      </c>
    </row>
    <row r="43" spans="1:12" s="16" customFormat="1" x14ac:dyDescent="0.35">
      <c r="A43" s="14" t="s">
        <v>582</v>
      </c>
      <c r="B43" s="32" t="s">
        <v>397</v>
      </c>
      <c r="C43" s="14" t="s">
        <v>398</v>
      </c>
      <c r="D43" s="25">
        <v>8.2614889999999992</v>
      </c>
      <c r="E43" s="25">
        <v>8.2614889999999992</v>
      </c>
      <c r="F43" s="89">
        <f t="shared" si="2"/>
        <v>0</v>
      </c>
      <c r="G43" s="90">
        <f t="shared" si="3"/>
        <v>100</v>
      </c>
      <c r="H43" s="89">
        <f t="shared" si="4"/>
        <v>0</v>
      </c>
      <c r="I43" s="89">
        <f t="shared" si="1"/>
        <v>0</v>
      </c>
      <c r="L43" s="25">
        <v>8.2614889999999992</v>
      </c>
    </row>
    <row r="44" spans="1:12" s="16" customFormat="1" x14ac:dyDescent="0.35">
      <c r="A44" s="14" t="s">
        <v>582</v>
      </c>
      <c r="B44" s="32" t="s">
        <v>619</v>
      </c>
      <c r="C44" s="14" t="s">
        <v>413</v>
      </c>
      <c r="D44" s="25">
        <v>5.4945409999999999</v>
      </c>
      <c r="E44" s="25">
        <v>5.4945409999999999</v>
      </c>
      <c r="F44" s="89">
        <f t="shared" si="2"/>
        <v>0</v>
      </c>
      <c r="G44" s="90">
        <f t="shared" si="3"/>
        <v>100</v>
      </c>
      <c r="H44" s="89">
        <f t="shared" si="4"/>
        <v>0</v>
      </c>
      <c r="I44" s="89">
        <f t="shared" si="1"/>
        <v>0</v>
      </c>
      <c r="L44" s="25">
        <v>5.4945409999999999</v>
      </c>
    </row>
    <row r="45" spans="1:12" s="16" customFormat="1" ht="31.2" x14ac:dyDescent="0.35">
      <c r="A45" s="14" t="s">
        <v>582</v>
      </c>
      <c r="B45" s="32" t="s">
        <v>620</v>
      </c>
      <c r="C45" s="14" t="s">
        <v>418</v>
      </c>
      <c r="D45" s="25">
        <v>261.35417800000005</v>
      </c>
      <c r="E45" s="25">
        <v>261.82541800000001</v>
      </c>
      <c r="F45" s="89">
        <f t="shared" si="2"/>
        <v>0.47123999999996613</v>
      </c>
      <c r="G45" s="90">
        <f t="shared" si="3"/>
        <v>100.18030704678461</v>
      </c>
      <c r="H45" s="89">
        <f t="shared" si="4"/>
        <v>0.43999999999999773</v>
      </c>
      <c r="I45" s="89">
        <f t="shared" si="1"/>
        <v>3.1239999999968404E-2</v>
      </c>
      <c r="L45" s="25">
        <v>261.38541800000002</v>
      </c>
    </row>
    <row r="46" spans="1:12" s="16" customFormat="1" x14ac:dyDescent="0.35">
      <c r="A46" s="14" t="s">
        <v>582</v>
      </c>
      <c r="B46" s="32" t="s">
        <v>350</v>
      </c>
      <c r="C46" s="14" t="s">
        <v>351</v>
      </c>
      <c r="D46" s="25">
        <v>0</v>
      </c>
      <c r="E46" s="25">
        <v>0</v>
      </c>
      <c r="F46" s="89">
        <f t="shared" si="2"/>
        <v>0</v>
      </c>
      <c r="G46" s="90" t="s">
        <v>582</v>
      </c>
      <c r="H46" s="89">
        <f t="shared" si="4"/>
        <v>0</v>
      </c>
      <c r="I46" s="89">
        <f t="shared" si="1"/>
        <v>0</v>
      </c>
      <c r="L46" s="25">
        <v>0</v>
      </c>
    </row>
    <row r="47" spans="1:12" s="16" customFormat="1" x14ac:dyDescent="0.35">
      <c r="A47" s="14" t="s">
        <v>582</v>
      </c>
      <c r="B47" s="32" t="s">
        <v>621</v>
      </c>
      <c r="C47" s="14" t="s">
        <v>341</v>
      </c>
      <c r="D47" s="25">
        <v>0</v>
      </c>
      <c r="E47" s="25">
        <v>0</v>
      </c>
      <c r="F47" s="89">
        <f t="shared" si="2"/>
        <v>0</v>
      </c>
      <c r="G47" s="90" t="s">
        <v>582</v>
      </c>
      <c r="H47" s="89">
        <f t="shared" si="4"/>
        <v>0</v>
      </c>
      <c r="I47" s="89">
        <f t="shared" si="1"/>
        <v>0</v>
      </c>
      <c r="L47" s="25">
        <v>0</v>
      </c>
    </row>
    <row r="48" spans="1:12" x14ac:dyDescent="0.35">
      <c r="A48" s="14" t="s">
        <v>582</v>
      </c>
      <c r="B48" s="32" t="s">
        <v>622</v>
      </c>
      <c r="C48" s="14" t="s">
        <v>405</v>
      </c>
      <c r="D48" s="25">
        <v>3.415035</v>
      </c>
      <c r="E48" s="25">
        <v>3.7093350000000003</v>
      </c>
      <c r="F48" s="89">
        <f t="shared" si="2"/>
        <v>0.29430000000000023</v>
      </c>
      <c r="G48" s="90">
        <f t="shared" si="3"/>
        <v>108.61777404916786</v>
      </c>
      <c r="H48" s="89">
        <f t="shared" si="4"/>
        <v>0.24429999999999996</v>
      </c>
      <c r="I48" s="89">
        <f t="shared" si="1"/>
        <v>5.0000000000000266E-2</v>
      </c>
      <c r="L48" s="25">
        <v>3.4650350000000003</v>
      </c>
    </row>
    <row r="49" spans="1:12" x14ac:dyDescent="0.35">
      <c r="A49" s="9" t="s">
        <v>414</v>
      </c>
      <c r="B49" s="10" t="s">
        <v>623</v>
      </c>
      <c r="C49" s="9" t="s">
        <v>624</v>
      </c>
      <c r="D49" s="20">
        <v>0</v>
      </c>
      <c r="E49" s="20">
        <v>0</v>
      </c>
      <c r="F49" s="87">
        <f t="shared" si="2"/>
        <v>0</v>
      </c>
      <c r="G49" s="88" t="s">
        <v>582</v>
      </c>
      <c r="H49" s="87">
        <f t="shared" si="4"/>
        <v>0</v>
      </c>
      <c r="I49" s="87">
        <f t="shared" si="1"/>
        <v>0</v>
      </c>
      <c r="L49" s="20">
        <v>0</v>
      </c>
    </row>
    <row r="50" spans="1:12" x14ac:dyDescent="0.35">
      <c r="A50" s="9" t="s">
        <v>416</v>
      </c>
      <c r="B50" s="10" t="s">
        <v>625</v>
      </c>
      <c r="C50" s="9" t="s">
        <v>626</v>
      </c>
      <c r="D50" s="20">
        <v>0</v>
      </c>
      <c r="E50" s="20">
        <v>0</v>
      </c>
      <c r="F50" s="87">
        <f t="shared" si="2"/>
        <v>0</v>
      </c>
      <c r="G50" s="88" t="s">
        <v>582</v>
      </c>
      <c r="H50" s="87">
        <f t="shared" si="4"/>
        <v>0</v>
      </c>
      <c r="I50" s="87">
        <f t="shared" si="1"/>
        <v>0</v>
      </c>
      <c r="L50" s="20">
        <v>0</v>
      </c>
    </row>
    <row r="51" spans="1:12" x14ac:dyDescent="0.35">
      <c r="A51" s="9" t="s">
        <v>419</v>
      </c>
      <c r="B51" s="10" t="s">
        <v>627</v>
      </c>
      <c r="C51" s="9" t="s">
        <v>25</v>
      </c>
      <c r="D51" s="20">
        <v>1.365445</v>
      </c>
      <c r="E51" s="20">
        <v>0.20544499999999999</v>
      </c>
      <c r="F51" s="87">
        <f t="shared" si="2"/>
        <v>-1.1600000000000001</v>
      </c>
      <c r="G51" s="88">
        <f t="shared" si="3"/>
        <v>15.046010641219528</v>
      </c>
      <c r="H51" s="87">
        <f t="shared" si="4"/>
        <v>-1.1600000000000001</v>
      </c>
      <c r="I51" s="87">
        <f t="shared" si="1"/>
        <v>0</v>
      </c>
      <c r="L51" s="20">
        <v>1.365445</v>
      </c>
    </row>
    <row r="52" spans="1:12" x14ac:dyDescent="0.35">
      <c r="A52" s="9" t="s">
        <v>428</v>
      </c>
      <c r="B52" s="10" t="s">
        <v>326</v>
      </c>
      <c r="C52" s="9" t="s">
        <v>26</v>
      </c>
      <c r="D52" s="20">
        <v>2085.3105559999995</v>
      </c>
      <c r="E52" s="20">
        <v>2093.3474859999997</v>
      </c>
      <c r="F52" s="87">
        <f t="shared" si="2"/>
        <v>8.0369300000002113</v>
      </c>
      <c r="G52" s="88">
        <f t="shared" si="3"/>
        <v>100.3854068631109</v>
      </c>
      <c r="H52" s="87">
        <f t="shared" si="4"/>
        <v>6.4005999999999403</v>
      </c>
      <c r="I52" s="87">
        <f t="shared" si="1"/>
        <v>1.636330000000271</v>
      </c>
      <c r="L52" s="20">
        <v>2086.9468859999997</v>
      </c>
    </row>
    <row r="53" spans="1:12" x14ac:dyDescent="0.35">
      <c r="A53" s="9" t="s">
        <v>628</v>
      </c>
      <c r="B53" s="10" t="s">
        <v>327</v>
      </c>
      <c r="C53" s="9" t="s">
        <v>27</v>
      </c>
      <c r="D53" s="20">
        <v>112.71151599999999</v>
      </c>
      <c r="E53" s="20">
        <v>111.059016</v>
      </c>
      <c r="F53" s="87">
        <f t="shared" si="2"/>
        <v>-1.6524999999999892</v>
      </c>
      <c r="G53" s="88">
        <f t="shared" si="3"/>
        <v>98.533867648448648</v>
      </c>
      <c r="H53" s="87">
        <f t="shared" si="4"/>
        <v>-1.4050000000000011</v>
      </c>
      <c r="I53" s="87">
        <f t="shared" si="1"/>
        <v>-0.24749999999998806</v>
      </c>
      <c r="L53" s="20">
        <v>112.464016</v>
      </c>
    </row>
    <row r="54" spans="1:12" x14ac:dyDescent="0.35">
      <c r="A54" s="9" t="s">
        <v>629</v>
      </c>
      <c r="B54" s="10" t="s">
        <v>329</v>
      </c>
      <c r="C54" s="9" t="s">
        <v>28</v>
      </c>
      <c r="D54" s="20">
        <v>21.630609</v>
      </c>
      <c r="E54" s="20">
        <v>20.710609000000002</v>
      </c>
      <c r="F54" s="87">
        <f t="shared" si="2"/>
        <v>-0.91999999999999815</v>
      </c>
      <c r="G54" s="88">
        <f t="shared" si="3"/>
        <v>95.746767925026987</v>
      </c>
      <c r="H54" s="87">
        <f t="shared" si="4"/>
        <v>-1.1099999999999959</v>
      </c>
      <c r="I54" s="87">
        <f t="shared" si="1"/>
        <v>0.18999999999999773</v>
      </c>
      <c r="L54" s="20">
        <v>21.820608999999997</v>
      </c>
    </row>
    <row r="55" spans="1:12" x14ac:dyDescent="0.35">
      <c r="A55" s="9" t="s">
        <v>630</v>
      </c>
      <c r="B55" s="10" t="s">
        <v>631</v>
      </c>
      <c r="C55" s="9" t="s">
        <v>632</v>
      </c>
      <c r="D55" s="20">
        <v>5.6823009999999989</v>
      </c>
      <c r="E55" s="20">
        <v>5.6823009999999989</v>
      </c>
      <c r="F55" s="87">
        <f t="shared" si="2"/>
        <v>0</v>
      </c>
      <c r="G55" s="88">
        <f t="shared" si="3"/>
        <v>100</v>
      </c>
      <c r="H55" s="87">
        <f t="shared" si="4"/>
        <v>0</v>
      </c>
      <c r="I55" s="87">
        <f t="shared" si="1"/>
        <v>0</v>
      </c>
      <c r="L55" s="20">
        <v>5.6823009999999989</v>
      </c>
    </row>
    <row r="56" spans="1:12" x14ac:dyDescent="0.35">
      <c r="A56" s="9" t="s">
        <v>633</v>
      </c>
      <c r="B56" s="10" t="s">
        <v>359</v>
      </c>
      <c r="C56" s="9" t="s">
        <v>360</v>
      </c>
      <c r="D56" s="20">
        <v>0</v>
      </c>
      <c r="E56" s="20">
        <v>0</v>
      </c>
      <c r="F56" s="87">
        <f t="shared" si="2"/>
        <v>0</v>
      </c>
      <c r="G56" s="88" t="s">
        <v>582</v>
      </c>
      <c r="H56" s="87">
        <f t="shared" si="4"/>
        <v>0</v>
      </c>
      <c r="I56" s="87">
        <f t="shared" si="1"/>
        <v>0</v>
      </c>
      <c r="L56" s="20">
        <v>0</v>
      </c>
    </row>
    <row r="57" spans="1:12" x14ac:dyDescent="0.35">
      <c r="A57" s="9" t="s">
        <v>634</v>
      </c>
      <c r="B57" s="10" t="s">
        <v>635</v>
      </c>
      <c r="C57" s="9" t="s">
        <v>29</v>
      </c>
      <c r="D57" s="20">
        <v>11.029107</v>
      </c>
      <c r="E57" s="20">
        <v>1.4891069999999997</v>
      </c>
      <c r="F57" s="87">
        <f t="shared" si="2"/>
        <v>-9.5399999999999991</v>
      </c>
      <c r="G57" s="88">
        <f t="shared" si="3"/>
        <v>13.501609876484105</v>
      </c>
      <c r="H57" s="87">
        <f t="shared" si="4"/>
        <v>-9.5399999999999991</v>
      </c>
      <c r="I57" s="87">
        <f t="shared" si="1"/>
        <v>0</v>
      </c>
      <c r="L57" s="20">
        <v>11.029107</v>
      </c>
    </row>
    <row r="58" spans="1:12" x14ac:dyDescent="0.35">
      <c r="A58" s="9" t="s">
        <v>636</v>
      </c>
      <c r="B58" s="10" t="s">
        <v>637</v>
      </c>
      <c r="C58" s="9" t="s">
        <v>427</v>
      </c>
      <c r="D58" s="20">
        <v>1484.8554820000002</v>
      </c>
      <c r="E58" s="20">
        <v>1485.8087020000003</v>
      </c>
      <c r="F58" s="87">
        <f t="shared" si="2"/>
        <v>0.95322000000010121</v>
      </c>
      <c r="G58" s="88">
        <f t="shared" si="3"/>
        <v>100.06419614646377</v>
      </c>
      <c r="H58" s="87">
        <f t="shared" si="4"/>
        <v>0.67220000000020264</v>
      </c>
      <c r="I58" s="87">
        <f t="shared" si="1"/>
        <v>0.28101999999989857</v>
      </c>
      <c r="L58" s="20">
        <v>1485.1365020000001</v>
      </c>
    </row>
    <row r="59" spans="1:12" x14ac:dyDescent="0.35">
      <c r="A59" s="9" t="s">
        <v>638</v>
      </c>
      <c r="B59" s="10" t="s">
        <v>420</v>
      </c>
      <c r="C59" s="9" t="s">
        <v>422</v>
      </c>
      <c r="D59" s="20">
        <v>82.373927000000009</v>
      </c>
      <c r="E59" s="20">
        <v>82.373927000000009</v>
      </c>
      <c r="F59" s="87">
        <f t="shared" si="2"/>
        <v>0</v>
      </c>
      <c r="G59" s="88">
        <f t="shared" si="3"/>
        <v>100</v>
      </c>
      <c r="H59" s="87">
        <f t="shared" si="4"/>
        <v>0</v>
      </c>
      <c r="I59" s="87">
        <f t="shared" si="1"/>
        <v>0</v>
      </c>
      <c r="L59" s="20">
        <v>82.373927000000009</v>
      </c>
    </row>
    <row r="60" spans="1:12" x14ac:dyDescent="0.35">
      <c r="A60" s="9" t="s">
        <v>639</v>
      </c>
      <c r="B60" s="10" t="s">
        <v>429</v>
      </c>
      <c r="C60" s="9" t="s">
        <v>430</v>
      </c>
      <c r="D60" s="20">
        <v>0</v>
      </c>
      <c r="E60" s="20">
        <v>0</v>
      </c>
      <c r="F60" s="87">
        <f t="shared" si="2"/>
        <v>0</v>
      </c>
      <c r="G60" s="88" t="s">
        <v>582</v>
      </c>
      <c r="H60" s="87">
        <f t="shared" si="4"/>
        <v>0</v>
      </c>
      <c r="I60" s="87">
        <f t="shared" si="1"/>
        <v>0</v>
      </c>
      <c r="L60" s="20">
        <v>0</v>
      </c>
    </row>
    <row r="61" spans="1:12" x14ac:dyDescent="0.35">
      <c r="A61" s="12">
        <v>3</v>
      </c>
      <c r="B61" s="91" t="s">
        <v>431</v>
      </c>
      <c r="C61" s="12" t="s">
        <v>432</v>
      </c>
      <c r="D61" s="28">
        <v>1279.1411989999999</v>
      </c>
      <c r="E61" s="28">
        <v>1286.3565390000001</v>
      </c>
      <c r="F61" s="92">
        <f t="shared" si="2"/>
        <v>7.2153400000001966</v>
      </c>
      <c r="G61" s="93">
        <f t="shared" si="3"/>
        <v>100.56407689828465</v>
      </c>
      <c r="H61" s="92">
        <f t="shared" si="4"/>
        <v>5.5375600000002123</v>
      </c>
      <c r="I61" s="92">
        <f t="shared" si="1"/>
        <v>1.6777799999999843</v>
      </c>
      <c r="L61" s="28">
        <v>1280.8189789999999</v>
      </c>
    </row>
    <row r="62" spans="1:12" ht="31.2" hidden="1" x14ac:dyDescent="0.35">
      <c r="A62" s="17" t="s">
        <v>75</v>
      </c>
      <c r="B62" s="18" t="s">
        <v>433</v>
      </c>
      <c r="C62" s="17" t="s">
        <v>434</v>
      </c>
      <c r="D62" s="20"/>
      <c r="E62" s="94">
        <v>423.25449800000001</v>
      </c>
      <c r="F62" s="87">
        <v>0</v>
      </c>
      <c r="G62" s="90" t="e">
        <v>#DIV/0!</v>
      </c>
      <c r="H62" s="95">
        <f t="shared" si="4"/>
        <v>1.1175600000000259</v>
      </c>
      <c r="I62" s="95">
        <f t="shared" si="1"/>
        <v>-1.1175600000000259</v>
      </c>
      <c r="L62" s="11">
        <v>422.13693799999999</v>
      </c>
    </row>
    <row r="63" spans="1:12" hidden="1" x14ac:dyDescent="0.35">
      <c r="A63" s="17" t="s">
        <v>75</v>
      </c>
      <c r="B63" s="18" t="s">
        <v>435</v>
      </c>
      <c r="C63" s="17" t="s">
        <v>436</v>
      </c>
      <c r="D63" s="20"/>
      <c r="E63" s="94">
        <v>648.96952400000009</v>
      </c>
      <c r="F63" s="87">
        <v>423.25449800000001</v>
      </c>
      <c r="G63" s="90" t="e">
        <v>#DIV/0!</v>
      </c>
      <c r="H63" s="95">
        <f t="shared" si="4"/>
        <v>0</v>
      </c>
      <c r="I63" s="95">
        <f t="shared" si="1"/>
        <v>423.25449800000001</v>
      </c>
      <c r="L63" s="11">
        <v>648.96952400000009</v>
      </c>
    </row>
    <row r="64" spans="1:12" hidden="1" x14ac:dyDescent="0.35">
      <c r="A64" s="17" t="s">
        <v>78</v>
      </c>
      <c r="B64" s="18" t="s">
        <v>437</v>
      </c>
      <c r="C64" s="17" t="s">
        <v>438</v>
      </c>
      <c r="D64" s="20"/>
      <c r="E64" s="94">
        <v>214.13251700000001</v>
      </c>
      <c r="F64" s="87">
        <v>648.96952400000009</v>
      </c>
      <c r="G64" s="90" t="e">
        <v>#DIV/0!</v>
      </c>
      <c r="H64" s="95">
        <f t="shared" si="4"/>
        <v>4.4000000000000057</v>
      </c>
      <c r="I64" s="95">
        <f t="shared" si="1"/>
        <v>644.56952400000011</v>
      </c>
      <c r="L64" s="11">
        <v>209.732517</v>
      </c>
    </row>
    <row r="65" spans="1:9" hidden="1" x14ac:dyDescent="0.35">
      <c r="A65" s="17" t="s">
        <v>96</v>
      </c>
      <c r="B65" s="18" t="s">
        <v>439</v>
      </c>
      <c r="C65" s="17" t="s">
        <v>440</v>
      </c>
      <c r="D65" s="20"/>
      <c r="E65" s="94">
        <v>214.13251700000001</v>
      </c>
      <c r="F65" s="87">
        <v>214.13251700000001</v>
      </c>
      <c r="G65" s="90" t="e">
        <v>#DIV/0!</v>
      </c>
      <c r="H65" s="95">
        <f t="shared" si="4"/>
        <v>214.13251700000001</v>
      </c>
      <c r="I65" s="95">
        <f t="shared" si="1"/>
        <v>0</v>
      </c>
    </row>
    <row r="66" spans="1:9" hidden="1" x14ac:dyDescent="0.35">
      <c r="A66" s="17" t="s">
        <v>99</v>
      </c>
      <c r="B66" s="18" t="s">
        <v>441</v>
      </c>
      <c r="C66" s="17" t="s">
        <v>442</v>
      </c>
      <c r="D66" s="20"/>
      <c r="E66" s="94">
        <v>0</v>
      </c>
      <c r="F66" s="87">
        <v>0</v>
      </c>
      <c r="G66" s="90" t="e">
        <v>#DIV/0!</v>
      </c>
      <c r="H66" s="95">
        <f t="shared" si="4"/>
        <v>0</v>
      </c>
      <c r="I66" s="95">
        <f t="shared" si="1"/>
        <v>0</v>
      </c>
    </row>
    <row r="67" spans="1:9" hidden="1" x14ac:dyDescent="0.35">
      <c r="A67" s="12">
        <v>4</v>
      </c>
      <c r="B67" s="27" t="s">
        <v>443</v>
      </c>
      <c r="C67" s="12" t="s">
        <v>444</v>
      </c>
      <c r="D67" s="20"/>
      <c r="E67" s="77"/>
      <c r="F67" s="87">
        <v>0</v>
      </c>
      <c r="G67" s="88"/>
      <c r="H67" s="95">
        <f t="shared" si="4"/>
        <v>0</v>
      </c>
      <c r="I67" s="95">
        <f t="shared" si="1"/>
        <v>0</v>
      </c>
    </row>
  </sheetData>
  <mergeCells count="12">
    <mergeCell ref="H4:I4"/>
    <mergeCell ref="H5:H6"/>
    <mergeCell ref="I5:I6"/>
    <mergeCell ref="A2:G2"/>
    <mergeCell ref="A3:G3"/>
    <mergeCell ref="A4:A6"/>
    <mergeCell ref="B4:B6"/>
    <mergeCell ref="C4:C6"/>
    <mergeCell ref="D4:D6"/>
    <mergeCell ref="E4:G4"/>
    <mergeCell ref="E5:E6"/>
    <mergeCell ref="F5:G5"/>
  </mergeCells>
  <phoneticPr fontId="32" type="noConversion"/>
  <pageMargins left="0.7" right="0.36" top="0.51" bottom="0.48" header="0.3" footer="0.3"/>
  <pageSetup paperSize="9" scale="6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E89"/>
  <sheetViews>
    <sheetView showZeros="0" tabSelected="1" zoomScale="70" zoomScaleNormal="70" zoomScaleSheetLayoutView="55" workbookViewId="0">
      <pane xSplit="6" ySplit="8" topLeftCell="G9" activePane="bottomRight" state="frozen"/>
      <selection activeCell="C7" sqref="C7"/>
      <selection pane="topRight" activeCell="C7" sqref="C7"/>
      <selection pane="bottomLeft" activeCell="C7" sqref="C7"/>
      <selection pane="bottomRight" activeCell="O10" sqref="O10"/>
    </sheetView>
  </sheetViews>
  <sheetFormatPr defaultColWidth="8.81640625" defaultRowHeight="15.6" x14ac:dyDescent="0.35"/>
  <cols>
    <col min="1" max="1" width="8.81640625" style="72" bestFit="1" customWidth="1"/>
    <col min="2" max="2" width="47.6328125" style="72" customWidth="1"/>
    <col min="3" max="3" width="8.81640625" style="72"/>
    <col min="4" max="5" width="0" style="119" hidden="1" customWidth="1"/>
    <col min="6" max="6" width="11" style="72" customWidth="1"/>
    <col min="7" max="21" width="11.1796875" style="72" customWidth="1"/>
    <col min="22" max="22" width="10.08984375" style="72" customWidth="1"/>
    <col min="23" max="26" width="11.1796875" style="72" hidden="1" customWidth="1"/>
    <col min="27" max="27" width="9.1796875" style="72" hidden="1" customWidth="1"/>
    <col min="28" max="16384" width="8.81640625" style="72"/>
  </cols>
  <sheetData>
    <row r="1" spans="1:57" s="96" customFormat="1" ht="17.399999999999999" x14ac:dyDescent="0.35">
      <c r="A1" s="96" t="s">
        <v>457</v>
      </c>
      <c r="D1" s="97" t="s">
        <v>458</v>
      </c>
      <c r="E1" s="97"/>
      <c r="F1" s="98"/>
      <c r="G1" s="98"/>
      <c r="H1" s="98"/>
      <c r="I1" s="98"/>
      <c r="J1" s="98"/>
      <c r="K1" s="98"/>
      <c r="L1" s="98"/>
      <c r="M1" s="98"/>
      <c r="N1" s="98"/>
      <c r="O1" s="98"/>
      <c r="P1" s="98"/>
      <c r="Q1" s="98"/>
      <c r="R1" s="98"/>
      <c r="S1" s="98"/>
      <c r="T1" s="98"/>
      <c r="U1" s="98"/>
      <c r="V1" s="98"/>
    </row>
    <row r="2" spans="1:57" s="96" customFormat="1" ht="17.399999999999999" x14ac:dyDescent="0.3">
      <c r="A2" s="99"/>
      <c r="C2" s="99"/>
      <c r="D2" s="100"/>
      <c r="E2" s="100"/>
      <c r="F2" s="99"/>
      <c r="G2" s="99"/>
      <c r="H2" s="99"/>
      <c r="I2" s="99"/>
      <c r="J2" s="101" t="s">
        <v>459</v>
      </c>
      <c r="K2" s="99"/>
      <c r="L2" s="99"/>
      <c r="M2" s="99"/>
      <c r="N2" s="99"/>
      <c r="O2" s="99"/>
      <c r="P2" s="99"/>
      <c r="Q2" s="99"/>
      <c r="R2" s="99"/>
      <c r="S2" s="99"/>
      <c r="T2" s="99"/>
      <c r="U2" s="99"/>
      <c r="V2" s="99"/>
      <c r="W2" s="99"/>
      <c r="X2" s="99"/>
      <c r="Y2" s="99"/>
      <c r="Z2" s="99"/>
      <c r="AA2" s="99"/>
    </row>
    <row r="3" spans="1:57" s="96" customFormat="1" ht="18" x14ac:dyDescent="0.35">
      <c r="A3" s="99"/>
      <c r="C3" s="99"/>
      <c r="D3" s="100"/>
      <c r="E3" s="100"/>
      <c r="F3" s="99"/>
      <c r="G3" s="99"/>
      <c r="J3" s="102" t="s">
        <v>460</v>
      </c>
      <c r="K3" s="99"/>
      <c r="L3" s="99"/>
      <c r="M3" s="99"/>
      <c r="N3" s="99"/>
      <c r="O3" s="99"/>
      <c r="P3" s="99"/>
      <c r="Q3" s="99"/>
      <c r="R3" s="99"/>
      <c r="S3" s="103"/>
      <c r="T3" s="99"/>
      <c r="U3" s="99"/>
      <c r="V3" s="103" t="s">
        <v>1</v>
      </c>
      <c r="W3" s="99"/>
      <c r="Y3" s="99"/>
      <c r="Z3" s="99"/>
      <c r="AA3" s="103" t="s">
        <v>1</v>
      </c>
    </row>
    <row r="4" spans="1:57" s="104" customFormat="1" ht="18" x14ac:dyDescent="0.35">
      <c r="D4" s="105"/>
      <c r="E4" s="105"/>
      <c r="Q4" s="106"/>
      <c r="R4" s="107"/>
      <c r="S4" s="106"/>
      <c r="T4" s="106"/>
    </row>
    <row r="5" spans="1:57" s="108" customFormat="1" ht="31.95" customHeight="1" x14ac:dyDescent="0.35">
      <c r="A5" s="278" t="s">
        <v>288</v>
      </c>
      <c r="B5" s="278" t="s">
        <v>289</v>
      </c>
      <c r="C5" s="279" t="s">
        <v>4</v>
      </c>
      <c r="D5" s="290" t="s">
        <v>461</v>
      </c>
      <c r="E5" s="290" t="s">
        <v>462</v>
      </c>
      <c r="F5" s="279" t="s">
        <v>290</v>
      </c>
      <c r="G5" s="279" t="s">
        <v>291</v>
      </c>
      <c r="H5" s="279"/>
      <c r="I5" s="279"/>
      <c r="J5" s="279"/>
      <c r="K5" s="279"/>
      <c r="L5" s="279"/>
      <c r="M5" s="279"/>
      <c r="N5" s="279"/>
      <c r="O5" s="279"/>
      <c r="P5" s="279"/>
      <c r="Q5" s="279"/>
      <c r="R5" s="279"/>
      <c r="S5" s="279"/>
      <c r="T5" s="279"/>
      <c r="U5" s="279"/>
      <c r="V5" s="279"/>
      <c r="W5" s="279"/>
      <c r="X5" s="279"/>
      <c r="Y5" s="279"/>
      <c r="Z5" s="279"/>
      <c r="AA5" s="279"/>
    </row>
    <row r="6" spans="1:57" s="108" customFormat="1" ht="41.4" customHeight="1" x14ac:dyDescent="0.35">
      <c r="A6" s="278"/>
      <c r="B6" s="278"/>
      <c r="C6" s="279"/>
      <c r="D6" s="291"/>
      <c r="E6" s="291"/>
      <c r="F6" s="279"/>
      <c r="G6" s="12" t="s">
        <v>292</v>
      </c>
      <c r="H6" s="12" t="s">
        <v>33</v>
      </c>
      <c r="I6" s="12" t="s">
        <v>54</v>
      </c>
      <c r="J6" s="12" t="s">
        <v>68</v>
      </c>
      <c r="K6" s="12" t="s">
        <v>39</v>
      </c>
      <c r="L6" s="12" t="s">
        <v>45</v>
      </c>
      <c r="M6" s="12" t="s">
        <v>51</v>
      </c>
      <c r="N6" s="12" t="s">
        <v>66</v>
      </c>
      <c r="O6" s="12" t="s">
        <v>64</v>
      </c>
      <c r="P6" s="12" t="s">
        <v>41</v>
      </c>
      <c r="Q6" s="12" t="s">
        <v>47</v>
      </c>
      <c r="R6" s="12" t="s">
        <v>43</v>
      </c>
      <c r="S6" s="12" t="s">
        <v>62</v>
      </c>
      <c r="T6" s="12" t="s">
        <v>60</v>
      </c>
      <c r="U6" s="12" t="s">
        <v>35</v>
      </c>
      <c r="V6" s="12" t="s">
        <v>56</v>
      </c>
      <c r="W6" s="12">
        <v>5</v>
      </c>
      <c r="X6" s="12">
        <v>4</v>
      </c>
      <c r="Y6" s="12">
        <v>3</v>
      </c>
      <c r="Z6" s="12">
        <v>2</v>
      </c>
      <c r="AA6" s="12">
        <v>1</v>
      </c>
      <c r="BE6" s="108" t="s">
        <v>463</v>
      </c>
    </row>
    <row r="7" spans="1:57" s="108" customFormat="1" ht="19.95" customHeight="1" x14ac:dyDescent="0.35">
      <c r="A7" s="45">
        <v>-1</v>
      </c>
      <c r="B7" s="45">
        <v>-2</v>
      </c>
      <c r="C7" s="45">
        <v>-3</v>
      </c>
      <c r="D7" s="46"/>
      <c r="E7" s="46"/>
      <c r="F7" s="14" t="s">
        <v>580</v>
      </c>
      <c r="G7" s="45">
        <v>-5</v>
      </c>
      <c r="H7" s="45">
        <v>-6</v>
      </c>
      <c r="I7" s="45">
        <v>-7</v>
      </c>
      <c r="J7" s="45">
        <v>-8</v>
      </c>
      <c r="K7" s="45">
        <v>-9</v>
      </c>
      <c r="L7" s="45">
        <v>-10</v>
      </c>
      <c r="M7" s="45">
        <v>-11</v>
      </c>
      <c r="N7" s="45">
        <v>-12</v>
      </c>
      <c r="O7" s="45">
        <v>-13</v>
      </c>
      <c r="P7" s="45">
        <v>-14</v>
      </c>
      <c r="Q7" s="45">
        <v>-15</v>
      </c>
      <c r="R7" s="45">
        <v>-16</v>
      </c>
      <c r="S7" s="45">
        <v>-17</v>
      </c>
      <c r="T7" s="45">
        <v>-18</v>
      </c>
      <c r="U7" s="45">
        <v>-19</v>
      </c>
      <c r="V7" s="45">
        <v>-20</v>
      </c>
      <c r="W7" s="45">
        <v>-21</v>
      </c>
      <c r="X7" s="45">
        <v>-22</v>
      </c>
      <c r="Y7" s="45">
        <v>-23</v>
      </c>
      <c r="Z7" s="45">
        <v>-24</v>
      </c>
      <c r="AA7" s="45">
        <v>-25</v>
      </c>
    </row>
    <row r="8" spans="1:57" s="108" customFormat="1" ht="18" customHeight="1" x14ac:dyDescent="0.35">
      <c r="A8" s="13"/>
      <c r="B8" s="13" t="s">
        <v>293</v>
      </c>
      <c r="C8" s="12"/>
      <c r="D8" s="31"/>
      <c r="E8" s="31"/>
      <c r="F8" s="109">
        <v>110717.34927600001</v>
      </c>
      <c r="G8" s="109">
        <v>4952.6957520000005</v>
      </c>
      <c r="H8" s="109">
        <v>1682.1107239999999</v>
      </c>
      <c r="I8" s="109">
        <v>958.03451899999993</v>
      </c>
      <c r="J8" s="109">
        <v>734.24287200000003</v>
      </c>
      <c r="K8" s="109">
        <v>20573.049983999997</v>
      </c>
      <c r="L8" s="109">
        <v>18869.939198000004</v>
      </c>
      <c r="M8" s="109">
        <v>7990.8592360000011</v>
      </c>
      <c r="N8" s="109">
        <v>3615.5473799999995</v>
      </c>
      <c r="O8" s="109">
        <v>3402.3757760000003</v>
      </c>
      <c r="P8" s="109">
        <v>5575.5891920000004</v>
      </c>
      <c r="Q8" s="109">
        <v>3791.5244160000002</v>
      </c>
      <c r="R8" s="109">
        <v>4104.6681229999995</v>
      </c>
      <c r="S8" s="109">
        <v>3269.8916950000003</v>
      </c>
      <c r="T8" s="109">
        <v>7336.7921109999997</v>
      </c>
      <c r="U8" s="109">
        <v>9910.6113799999985</v>
      </c>
      <c r="V8" s="109">
        <v>13949.416918000001</v>
      </c>
      <c r="W8" s="109">
        <v>0</v>
      </c>
      <c r="X8" s="109">
        <v>0</v>
      </c>
      <c r="Y8" s="109">
        <v>0</v>
      </c>
      <c r="Z8" s="109">
        <v>0</v>
      </c>
      <c r="AA8" s="109">
        <v>0</v>
      </c>
    </row>
    <row r="9" spans="1:57" ht="18" customHeight="1" x14ac:dyDescent="0.35">
      <c r="A9" s="12">
        <v>1</v>
      </c>
      <c r="B9" s="91" t="s">
        <v>294</v>
      </c>
      <c r="C9" s="12" t="s">
        <v>295</v>
      </c>
      <c r="D9" s="31"/>
      <c r="E9" s="31"/>
      <c r="F9" s="110">
        <v>100618.00165000001</v>
      </c>
      <c r="G9" s="109">
        <v>3815.6104380000011</v>
      </c>
      <c r="H9" s="109">
        <v>1247.2282909999999</v>
      </c>
      <c r="I9" s="109">
        <v>646.07307999999989</v>
      </c>
      <c r="J9" s="109">
        <v>435.91074400000002</v>
      </c>
      <c r="K9" s="109">
        <v>19777.432511999999</v>
      </c>
      <c r="L9" s="109">
        <v>18237.139294000001</v>
      </c>
      <c r="M9" s="109">
        <v>6671.8001590000013</v>
      </c>
      <c r="N9" s="109">
        <v>3154.5229919999997</v>
      </c>
      <c r="O9" s="109">
        <v>2761.7343060000003</v>
      </c>
      <c r="P9" s="109">
        <v>5167.836061</v>
      </c>
      <c r="Q9" s="109">
        <v>3364.7015600000004</v>
      </c>
      <c r="R9" s="109">
        <v>3828.0024829999998</v>
      </c>
      <c r="S9" s="109">
        <v>3006.9699840000003</v>
      </c>
      <c r="T9" s="109">
        <v>7043.4325069999995</v>
      </c>
      <c r="U9" s="109">
        <v>9506.3594219999995</v>
      </c>
      <c r="V9" s="109">
        <v>11953.247816999999</v>
      </c>
      <c r="W9" s="109">
        <v>0</v>
      </c>
      <c r="X9" s="109">
        <v>0</v>
      </c>
      <c r="Y9" s="109">
        <v>0</v>
      </c>
      <c r="Z9" s="109">
        <v>0</v>
      </c>
      <c r="AA9" s="109">
        <v>0</v>
      </c>
    </row>
    <row r="10" spans="1:57" ht="18" customHeight="1" x14ac:dyDescent="0.35">
      <c r="A10" s="12">
        <v>0</v>
      </c>
      <c r="B10" s="10" t="s">
        <v>296</v>
      </c>
      <c r="C10" s="12">
        <v>0</v>
      </c>
      <c r="D10" s="31"/>
      <c r="E10" s="31"/>
      <c r="F10" s="25"/>
      <c r="G10" s="109">
        <v>0</v>
      </c>
      <c r="H10" s="109">
        <v>0</v>
      </c>
      <c r="I10" s="109">
        <v>0</v>
      </c>
      <c r="J10" s="109">
        <v>0</v>
      </c>
      <c r="K10" s="109">
        <v>0</v>
      </c>
      <c r="L10" s="109">
        <v>0</v>
      </c>
      <c r="M10" s="109">
        <v>0</v>
      </c>
      <c r="N10" s="109">
        <v>0</v>
      </c>
      <c r="O10" s="109">
        <v>0</v>
      </c>
      <c r="P10" s="109">
        <v>0</v>
      </c>
      <c r="Q10" s="109">
        <v>0</v>
      </c>
      <c r="R10" s="109">
        <v>0</v>
      </c>
      <c r="S10" s="109">
        <v>0</v>
      </c>
      <c r="T10" s="109">
        <v>0</v>
      </c>
      <c r="U10" s="109">
        <v>0</v>
      </c>
      <c r="V10" s="109">
        <v>0</v>
      </c>
      <c r="W10" s="109">
        <v>0</v>
      </c>
      <c r="X10" s="109">
        <v>0</v>
      </c>
      <c r="Y10" s="109">
        <v>0</v>
      </c>
      <c r="Z10" s="109">
        <v>0</v>
      </c>
      <c r="AA10" s="109">
        <v>0</v>
      </c>
    </row>
    <row r="11" spans="1:57" ht="18" customHeight="1" x14ac:dyDescent="0.35">
      <c r="A11" s="9" t="s">
        <v>31</v>
      </c>
      <c r="B11" s="10" t="s">
        <v>297</v>
      </c>
      <c r="C11" s="9" t="s">
        <v>298</v>
      </c>
      <c r="D11" s="34"/>
      <c r="E11" s="34"/>
      <c r="F11" s="19">
        <v>3397.4989330000003</v>
      </c>
      <c r="G11" s="111">
        <v>113.1466690000001</v>
      </c>
      <c r="H11" s="111">
        <v>256.03331800000001</v>
      </c>
      <c r="I11" s="111">
        <v>90.837604000000013</v>
      </c>
      <c r="J11" s="111">
        <v>145.74068900000003</v>
      </c>
      <c r="K11" s="111">
        <v>182.00997500000003</v>
      </c>
      <c r="L11" s="111">
        <v>183.40947699999998</v>
      </c>
      <c r="M11" s="111">
        <v>327.45621299999999</v>
      </c>
      <c r="N11" s="111">
        <v>251.35812900000002</v>
      </c>
      <c r="O11" s="111">
        <v>163.91011399999999</v>
      </c>
      <c r="P11" s="111">
        <v>317.115748</v>
      </c>
      <c r="Q11" s="111">
        <v>247.31787399999999</v>
      </c>
      <c r="R11" s="111">
        <v>185.96442099999999</v>
      </c>
      <c r="S11" s="111">
        <v>196.687286</v>
      </c>
      <c r="T11" s="111">
        <v>208.41639900000001</v>
      </c>
      <c r="U11" s="111">
        <v>284.73496</v>
      </c>
      <c r="V11" s="111">
        <v>243.36005700000001</v>
      </c>
      <c r="W11" s="111">
        <v>0</v>
      </c>
      <c r="X11" s="111">
        <v>0</v>
      </c>
      <c r="Y11" s="111">
        <v>0</v>
      </c>
      <c r="Z11" s="111">
        <v>0</v>
      </c>
      <c r="AA11" s="111">
        <v>0</v>
      </c>
    </row>
    <row r="12" spans="1:57" s="76" customFormat="1" ht="18" customHeight="1" x14ac:dyDescent="0.35">
      <c r="A12" s="14" t="s">
        <v>299</v>
      </c>
      <c r="B12" s="32" t="s">
        <v>300</v>
      </c>
      <c r="C12" s="14" t="s">
        <v>7</v>
      </c>
      <c r="D12" s="33"/>
      <c r="E12" s="33"/>
      <c r="F12" s="112">
        <v>3111.3143980000004</v>
      </c>
      <c r="G12" s="112">
        <v>90.340631000000101</v>
      </c>
      <c r="H12" s="112">
        <v>206.22780399999999</v>
      </c>
      <c r="I12" s="112">
        <v>76.436816000000007</v>
      </c>
      <c r="J12" s="112">
        <v>141.16082000000003</v>
      </c>
      <c r="K12" s="112">
        <v>137.40104300000002</v>
      </c>
      <c r="L12" s="112">
        <v>181.65006199999999</v>
      </c>
      <c r="M12" s="112">
        <v>293.12353899999999</v>
      </c>
      <c r="N12" s="112">
        <v>167.56168400000001</v>
      </c>
      <c r="O12" s="112">
        <v>163.91011399999999</v>
      </c>
      <c r="P12" s="112">
        <v>316.90624100000002</v>
      </c>
      <c r="Q12" s="112">
        <v>247.31787399999999</v>
      </c>
      <c r="R12" s="112">
        <v>182.09093799999999</v>
      </c>
      <c r="S12" s="112">
        <v>196.687286</v>
      </c>
      <c r="T12" s="112">
        <v>196.298384</v>
      </c>
      <c r="U12" s="112">
        <v>276.10789999999997</v>
      </c>
      <c r="V12" s="112">
        <v>238.09326200000001</v>
      </c>
      <c r="W12" s="112">
        <v>0</v>
      </c>
      <c r="X12" s="112">
        <v>0</v>
      </c>
      <c r="Y12" s="112">
        <v>0</v>
      </c>
      <c r="Z12" s="112">
        <v>0</v>
      </c>
      <c r="AA12" s="112">
        <v>0</v>
      </c>
    </row>
    <row r="13" spans="1:57" s="76" customFormat="1" ht="18" hidden="1" customHeight="1" x14ac:dyDescent="0.35">
      <c r="A13" s="14" t="s">
        <v>301</v>
      </c>
      <c r="B13" s="32" t="s">
        <v>302</v>
      </c>
      <c r="C13" s="14" t="s">
        <v>8</v>
      </c>
      <c r="D13" s="33"/>
      <c r="E13" s="33"/>
      <c r="F13" s="112">
        <v>286.18453499999998</v>
      </c>
      <c r="G13" s="112">
        <v>22.806038000000001</v>
      </c>
      <c r="H13" s="112">
        <v>49.805514000000002</v>
      </c>
      <c r="I13" s="112">
        <v>14.400788</v>
      </c>
      <c r="J13" s="112">
        <v>4.5798690000000004</v>
      </c>
      <c r="K13" s="112">
        <v>44.608932000000003</v>
      </c>
      <c r="L13" s="112">
        <v>1.759415</v>
      </c>
      <c r="M13" s="112">
        <v>34.332673999999997</v>
      </c>
      <c r="N13" s="112">
        <v>83.796445000000006</v>
      </c>
      <c r="O13" s="112">
        <v>0</v>
      </c>
      <c r="P13" s="112">
        <v>0.209507</v>
      </c>
      <c r="Q13" s="112">
        <v>0</v>
      </c>
      <c r="R13" s="112">
        <v>3.8734829999999998</v>
      </c>
      <c r="S13" s="112">
        <v>0</v>
      </c>
      <c r="T13" s="112">
        <v>12.118015</v>
      </c>
      <c r="U13" s="112">
        <v>8.6270600000000002</v>
      </c>
      <c r="V13" s="112">
        <v>5.2667950000000001</v>
      </c>
      <c r="W13" s="112">
        <v>0</v>
      </c>
      <c r="X13" s="112">
        <v>0</v>
      </c>
      <c r="Y13" s="112">
        <v>0</v>
      </c>
      <c r="Z13" s="112">
        <v>0</v>
      </c>
      <c r="AA13" s="112">
        <v>0</v>
      </c>
    </row>
    <row r="14" spans="1:57" s="76" customFormat="1" ht="18" hidden="1" customHeight="1" x14ac:dyDescent="0.35">
      <c r="A14" s="14" t="s">
        <v>303</v>
      </c>
      <c r="B14" s="32" t="s">
        <v>304</v>
      </c>
      <c r="C14" s="14" t="s">
        <v>305</v>
      </c>
      <c r="D14" s="33"/>
      <c r="E14" s="33"/>
      <c r="F14" s="112">
        <v>0</v>
      </c>
      <c r="G14" s="112">
        <v>0</v>
      </c>
      <c r="H14" s="112">
        <v>0</v>
      </c>
      <c r="I14" s="112">
        <v>0</v>
      </c>
      <c r="J14" s="112">
        <v>0</v>
      </c>
      <c r="K14" s="112">
        <v>0</v>
      </c>
      <c r="L14" s="112">
        <v>0</v>
      </c>
      <c r="M14" s="112">
        <v>0</v>
      </c>
      <c r="N14" s="112">
        <v>0</v>
      </c>
      <c r="O14" s="112">
        <v>0</v>
      </c>
      <c r="P14" s="112">
        <v>0</v>
      </c>
      <c r="Q14" s="112">
        <v>0</v>
      </c>
      <c r="R14" s="112">
        <v>0</v>
      </c>
      <c r="S14" s="112">
        <v>0</v>
      </c>
      <c r="T14" s="112">
        <v>0</v>
      </c>
      <c r="U14" s="112">
        <v>0</v>
      </c>
      <c r="V14" s="112">
        <v>0</v>
      </c>
      <c r="W14" s="112">
        <v>0</v>
      </c>
      <c r="X14" s="112">
        <v>0</v>
      </c>
      <c r="Y14" s="112">
        <v>0</v>
      </c>
      <c r="Z14" s="112">
        <v>0</v>
      </c>
      <c r="AA14" s="112">
        <v>0</v>
      </c>
    </row>
    <row r="15" spans="1:57" ht="18" customHeight="1" x14ac:dyDescent="0.35">
      <c r="A15" s="9" t="s">
        <v>37</v>
      </c>
      <c r="B15" s="10" t="s">
        <v>306</v>
      </c>
      <c r="C15" s="9" t="s">
        <v>307</v>
      </c>
      <c r="D15" s="34"/>
      <c r="E15" s="34"/>
      <c r="F15" s="111">
        <v>2907.5942880000007</v>
      </c>
      <c r="G15" s="111">
        <v>287.28313200000002</v>
      </c>
      <c r="H15" s="111">
        <v>148.41722100000001</v>
      </c>
      <c r="I15" s="111">
        <v>364.87908099999999</v>
      </c>
      <c r="J15" s="111">
        <v>207.20342600000001</v>
      </c>
      <c r="K15" s="111">
        <v>264.64085999999998</v>
      </c>
      <c r="L15" s="111">
        <v>7.5397759999999998</v>
      </c>
      <c r="M15" s="111">
        <v>458.458709</v>
      </c>
      <c r="N15" s="111">
        <v>211.95649399999999</v>
      </c>
      <c r="O15" s="111">
        <v>210.92855399999999</v>
      </c>
      <c r="P15" s="111">
        <v>151.10416499999999</v>
      </c>
      <c r="Q15" s="111">
        <v>247.289976</v>
      </c>
      <c r="R15" s="111">
        <v>27.487349999999999</v>
      </c>
      <c r="S15" s="111">
        <v>9.0999110000000005</v>
      </c>
      <c r="T15" s="111">
        <v>82.727290999999994</v>
      </c>
      <c r="U15" s="111">
        <v>71.184723000000005</v>
      </c>
      <c r="V15" s="111">
        <v>157.393619</v>
      </c>
      <c r="W15" s="111">
        <v>0</v>
      </c>
      <c r="X15" s="111">
        <v>0</v>
      </c>
      <c r="Y15" s="111">
        <v>0</v>
      </c>
      <c r="Z15" s="111">
        <v>0</v>
      </c>
      <c r="AA15" s="111">
        <v>0</v>
      </c>
    </row>
    <row r="16" spans="1:57" ht="18" customHeight="1" x14ac:dyDescent="0.35">
      <c r="A16" s="9" t="s">
        <v>271</v>
      </c>
      <c r="B16" s="10" t="s">
        <v>308</v>
      </c>
      <c r="C16" s="9" t="s">
        <v>309</v>
      </c>
      <c r="D16" s="34"/>
      <c r="E16" s="34"/>
      <c r="F16" s="111">
        <v>1958.2774079999999</v>
      </c>
      <c r="G16" s="111">
        <v>160.91444600000003</v>
      </c>
      <c r="H16" s="111">
        <v>100.152585</v>
      </c>
      <c r="I16" s="111">
        <v>55.798240999999997</v>
      </c>
      <c r="J16" s="111">
        <v>35.353493</v>
      </c>
      <c r="K16" s="111">
        <v>79.543216000000001</v>
      </c>
      <c r="L16" s="111">
        <v>35.907350000000001</v>
      </c>
      <c r="M16" s="111">
        <v>303.20597700000002</v>
      </c>
      <c r="N16" s="111">
        <v>229.50693000000001</v>
      </c>
      <c r="O16" s="111">
        <v>5.6752490000000009</v>
      </c>
      <c r="P16" s="111">
        <v>186.313907</v>
      </c>
      <c r="Q16" s="111">
        <v>112.926361</v>
      </c>
      <c r="R16" s="111">
        <v>79.346705999999998</v>
      </c>
      <c r="S16" s="111">
        <v>24.627996000000003</v>
      </c>
      <c r="T16" s="111">
        <v>112.771883</v>
      </c>
      <c r="U16" s="111">
        <v>217.35585800000001</v>
      </c>
      <c r="V16" s="111">
        <v>218.87720999999999</v>
      </c>
      <c r="W16" s="111">
        <v>0</v>
      </c>
      <c r="X16" s="111">
        <v>0</v>
      </c>
      <c r="Y16" s="111">
        <v>0</v>
      </c>
      <c r="Z16" s="111">
        <v>0</v>
      </c>
      <c r="AA16" s="111">
        <v>0</v>
      </c>
    </row>
    <row r="17" spans="1:27" ht="18" customHeight="1" x14ac:dyDescent="0.35">
      <c r="A17" s="9" t="s">
        <v>310</v>
      </c>
      <c r="B17" s="10" t="s">
        <v>311</v>
      </c>
      <c r="C17" s="9" t="s">
        <v>9</v>
      </c>
      <c r="D17" s="34"/>
      <c r="E17" s="34"/>
      <c r="F17" s="111">
        <v>26356.251627000005</v>
      </c>
      <c r="G17" s="111">
        <v>0</v>
      </c>
      <c r="H17" s="111">
        <v>381.29818899999998</v>
      </c>
      <c r="I17" s="111">
        <v>0</v>
      </c>
      <c r="J17" s="111">
        <v>0</v>
      </c>
      <c r="K17" s="111">
        <v>2624.7712179999999</v>
      </c>
      <c r="L17" s="111">
        <v>3329.6671719999999</v>
      </c>
      <c r="M17" s="111">
        <v>1618.8660440000001</v>
      </c>
      <c r="N17" s="111">
        <v>392.53924499999999</v>
      </c>
      <c r="O17" s="111">
        <v>108.75291199999999</v>
      </c>
      <c r="P17" s="111">
        <v>2291.0989609999997</v>
      </c>
      <c r="Q17" s="111">
        <v>0</v>
      </c>
      <c r="R17" s="111">
        <v>2069.033222</v>
      </c>
      <c r="S17" s="111">
        <v>1444.281502</v>
      </c>
      <c r="T17" s="111">
        <v>2760.3601279999998</v>
      </c>
      <c r="U17" s="111">
        <v>7283.7107390000001</v>
      </c>
      <c r="V17" s="111">
        <v>2051.8722950000001</v>
      </c>
      <c r="W17" s="111">
        <v>0</v>
      </c>
      <c r="X17" s="111">
        <v>0</v>
      </c>
      <c r="Y17" s="111">
        <v>0</v>
      </c>
      <c r="Z17" s="111">
        <v>0</v>
      </c>
      <c r="AA17" s="111">
        <v>0</v>
      </c>
    </row>
    <row r="18" spans="1:27" ht="18" customHeight="1" x14ac:dyDescent="0.35">
      <c r="A18" s="9" t="s">
        <v>312</v>
      </c>
      <c r="B18" s="10" t="s">
        <v>313</v>
      </c>
      <c r="C18" s="9" t="s">
        <v>10</v>
      </c>
      <c r="D18" s="34"/>
      <c r="E18" s="34"/>
      <c r="F18" s="111">
        <v>23388.784682000001</v>
      </c>
      <c r="G18" s="111">
        <v>1966.8184620000002</v>
      </c>
      <c r="H18" s="111">
        <v>0</v>
      </c>
      <c r="I18" s="111">
        <v>0</v>
      </c>
      <c r="J18" s="111">
        <v>0</v>
      </c>
      <c r="K18" s="111">
        <v>6755.0900629999996</v>
      </c>
      <c r="L18" s="111">
        <v>7930.738206</v>
      </c>
      <c r="M18" s="111">
        <v>1167.463111</v>
      </c>
      <c r="N18" s="111">
        <v>0</v>
      </c>
      <c r="O18" s="111">
        <v>0</v>
      </c>
      <c r="P18" s="111">
        <v>0</v>
      </c>
      <c r="Q18" s="111">
        <v>0</v>
      </c>
      <c r="R18" s="111">
        <v>0</v>
      </c>
      <c r="S18" s="111">
        <v>0</v>
      </c>
      <c r="T18" s="111">
        <v>0</v>
      </c>
      <c r="U18" s="111">
        <v>0</v>
      </c>
      <c r="V18" s="111">
        <v>5568.6748399999997</v>
      </c>
      <c r="W18" s="111">
        <v>0</v>
      </c>
      <c r="X18" s="111">
        <v>0</v>
      </c>
      <c r="Y18" s="111">
        <v>0</v>
      </c>
      <c r="Z18" s="111">
        <v>0</v>
      </c>
      <c r="AA18" s="111">
        <v>0</v>
      </c>
    </row>
    <row r="19" spans="1:27" ht="18" customHeight="1" x14ac:dyDescent="0.35">
      <c r="A19" s="9" t="s">
        <v>272</v>
      </c>
      <c r="B19" s="10" t="s">
        <v>314</v>
      </c>
      <c r="C19" s="9" t="s">
        <v>11</v>
      </c>
      <c r="D19" s="34"/>
      <c r="E19" s="34"/>
      <c r="F19" s="111">
        <v>42182.523990000009</v>
      </c>
      <c r="G19" s="111">
        <v>1273.2317230000001</v>
      </c>
      <c r="H19" s="111">
        <v>356.318713</v>
      </c>
      <c r="I19" s="111">
        <v>101.35097</v>
      </c>
      <c r="J19" s="111">
        <v>42.707287000000001</v>
      </c>
      <c r="K19" s="111">
        <v>9866.2294779999993</v>
      </c>
      <c r="L19" s="111">
        <v>6744.9723830000003</v>
      </c>
      <c r="M19" s="111">
        <v>2759.0955789999998</v>
      </c>
      <c r="N19" s="111">
        <v>2031.837896</v>
      </c>
      <c r="O19" s="111">
        <v>2247.1000950000002</v>
      </c>
      <c r="P19" s="111">
        <v>2158.4279059999999</v>
      </c>
      <c r="Q19" s="111">
        <v>2731.3260909999999</v>
      </c>
      <c r="R19" s="111">
        <v>1419.767936</v>
      </c>
      <c r="S19" s="111">
        <v>1306.3626199999999</v>
      </c>
      <c r="T19" s="111">
        <v>3837.8088120000002</v>
      </c>
      <c r="U19" s="111">
        <v>1616.1158700000001</v>
      </c>
      <c r="V19" s="111">
        <v>3689.8706310000002</v>
      </c>
      <c r="W19" s="111">
        <v>0</v>
      </c>
      <c r="X19" s="111">
        <v>0</v>
      </c>
      <c r="Y19" s="111">
        <v>0</v>
      </c>
      <c r="Z19" s="111">
        <v>0</v>
      </c>
      <c r="AA19" s="111">
        <v>0</v>
      </c>
    </row>
    <row r="20" spans="1:27" s="76" customFormat="1" ht="18" customHeight="1" x14ac:dyDescent="0.35">
      <c r="A20" s="14">
        <v>0</v>
      </c>
      <c r="B20" s="32" t="s">
        <v>315</v>
      </c>
      <c r="C20" s="14" t="s">
        <v>316</v>
      </c>
      <c r="D20" s="33"/>
      <c r="E20" s="33"/>
      <c r="F20" s="111">
        <v>13186.405001000003</v>
      </c>
      <c r="G20" s="111">
        <v>14.469417999999999</v>
      </c>
      <c r="H20" s="111">
        <v>22.387674000000001</v>
      </c>
      <c r="I20" s="111">
        <v>23.554130000000001</v>
      </c>
      <c r="J20" s="111">
        <v>0</v>
      </c>
      <c r="K20" s="111">
        <v>3044.7155830000002</v>
      </c>
      <c r="L20" s="111">
        <v>1506.773136</v>
      </c>
      <c r="M20" s="111">
        <v>1176.309017</v>
      </c>
      <c r="N20" s="111">
        <v>402.64042699999999</v>
      </c>
      <c r="O20" s="111">
        <v>1332.389011</v>
      </c>
      <c r="P20" s="111">
        <v>777.280576</v>
      </c>
      <c r="Q20" s="111">
        <v>1009.932987</v>
      </c>
      <c r="R20" s="111">
        <v>468.36420199999998</v>
      </c>
      <c r="S20" s="111">
        <v>370.26361400000002</v>
      </c>
      <c r="T20" s="111">
        <v>2045.9630139999999</v>
      </c>
      <c r="U20" s="111">
        <v>11.286428000000001</v>
      </c>
      <c r="V20" s="111">
        <v>980.075784</v>
      </c>
      <c r="W20" s="111">
        <v>0</v>
      </c>
      <c r="X20" s="111">
        <v>0</v>
      </c>
      <c r="Y20" s="111">
        <v>0</v>
      </c>
      <c r="Z20" s="111">
        <v>0</v>
      </c>
      <c r="AA20" s="111">
        <v>0</v>
      </c>
    </row>
    <row r="21" spans="1:27" ht="18" customHeight="1" x14ac:dyDescent="0.35">
      <c r="A21" s="9" t="s">
        <v>273</v>
      </c>
      <c r="B21" s="10" t="s">
        <v>317</v>
      </c>
      <c r="C21" s="9" t="s">
        <v>318</v>
      </c>
      <c r="D21" s="34"/>
      <c r="E21" s="34"/>
      <c r="F21" s="111">
        <v>358.44216399999999</v>
      </c>
      <c r="G21" s="111">
        <v>14.216005999999998</v>
      </c>
      <c r="H21" s="111">
        <v>5.0082649999999997</v>
      </c>
      <c r="I21" s="111">
        <v>6.7333489999999996</v>
      </c>
      <c r="J21" s="111">
        <v>4.9058489999999999</v>
      </c>
      <c r="K21" s="111">
        <v>5.1477019999999998</v>
      </c>
      <c r="L21" s="111">
        <v>4.8917039999999998</v>
      </c>
      <c r="M21" s="111">
        <v>18.975677000000001</v>
      </c>
      <c r="N21" s="111">
        <v>37.324297999999999</v>
      </c>
      <c r="O21" s="111">
        <v>19.467382000000001</v>
      </c>
      <c r="P21" s="111">
        <v>63.775373999999999</v>
      </c>
      <c r="Q21" s="111">
        <v>25.841258</v>
      </c>
      <c r="R21" s="111">
        <v>28.440200000000001</v>
      </c>
      <c r="S21" s="111">
        <v>25.910669000000002</v>
      </c>
      <c r="T21" s="111">
        <v>41.347994</v>
      </c>
      <c r="U21" s="111">
        <v>33.257271999999993</v>
      </c>
      <c r="V21" s="111">
        <v>23.199165000000001</v>
      </c>
      <c r="W21" s="111">
        <v>0</v>
      </c>
      <c r="X21" s="111">
        <v>0</v>
      </c>
      <c r="Y21" s="111">
        <v>0</v>
      </c>
      <c r="Z21" s="111">
        <v>0</v>
      </c>
      <c r="AA21" s="111">
        <v>0</v>
      </c>
    </row>
    <row r="22" spans="1:27" ht="18" customHeight="1" x14ac:dyDescent="0.35">
      <c r="A22" s="9" t="s">
        <v>274</v>
      </c>
      <c r="B22" s="10" t="s">
        <v>319</v>
      </c>
      <c r="C22" s="9" t="s">
        <v>320</v>
      </c>
      <c r="D22" s="34"/>
      <c r="E22" s="34"/>
      <c r="F22" s="111">
        <v>0</v>
      </c>
      <c r="G22" s="111">
        <v>0</v>
      </c>
      <c r="H22" s="111">
        <v>0</v>
      </c>
      <c r="I22" s="111">
        <v>0</v>
      </c>
      <c r="J22" s="111">
        <v>0</v>
      </c>
      <c r="K22" s="111">
        <v>0</v>
      </c>
      <c r="L22" s="111">
        <v>0</v>
      </c>
      <c r="M22" s="111">
        <v>0</v>
      </c>
      <c r="N22" s="111">
        <v>0</v>
      </c>
      <c r="O22" s="111">
        <v>0</v>
      </c>
      <c r="P22" s="111">
        <v>0</v>
      </c>
      <c r="Q22" s="111">
        <v>0</v>
      </c>
      <c r="R22" s="111">
        <v>0</v>
      </c>
      <c r="S22" s="111">
        <v>0</v>
      </c>
      <c r="T22" s="111">
        <v>0</v>
      </c>
      <c r="U22" s="111">
        <v>0</v>
      </c>
      <c r="V22" s="111">
        <v>0</v>
      </c>
      <c r="W22" s="111">
        <v>0</v>
      </c>
      <c r="X22" s="111">
        <v>0</v>
      </c>
      <c r="Y22" s="111">
        <v>0</v>
      </c>
      <c r="Z22" s="111">
        <v>0</v>
      </c>
      <c r="AA22" s="111">
        <v>0</v>
      </c>
    </row>
    <row r="23" spans="1:27" ht="18" customHeight="1" x14ac:dyDescent="0.35">
      <c r="A23" s="9" t="s">
        <v>275</v>
      </c>
      <c r="B23" s="10" t="s">
        <v>321</v>
      </c>
      <c r="C23" s="9" t="s">
        <v>322</v>
      </c>
      <c r="D23" s="34"/>
      <c r="E23" s="34"/>
      <c r="F23" s="111">
        <v>0</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0</v>
      </c>
      <c r="W23" s="111">
        <v>0</v>
      </c>
      <c r="X23" s="111">
        <v>0</v>
      </c>
      <c r="Y23" s="111">
        <v>0</v>
      </c>
      <c r="Z23" s="111">
        <v>0</v>
      </c>
      <c r="AA23" s="111">
        <v>0</v>
      </c>
    </row>
    <row r="24" spans="1:27" ht="18" customHeight="1" x14ac:dyDescent="0.35">
      <c r="A24" s="9" t="s">
        <v>276</v>
      </c>
      <c r="B24" s="10" t="s">
        <v>323</v>
      </c>
      <c r="C24" s="9" t="s">
        <v>12</v>
      </c>
      <c r="D24" s="34"/>
      <c r="E24" s="34"/>
      <c r="F24" s="111">
        <v>68.628558000000012</v>
      </c>
      <c r="G24" s="111">
        <v>0</v>
      </c>
      <c r="H24" s="111">
        <v>0</v>
      </c>
      <c r="I24" s="111">
        <v>26.473835000000001</v>
      </c>
      <c r="J24" s="111">
        <v>0</v>
      </c>
      <c r="K24" s="111">
        <v>0</v>
      </c>
      <c r="L24" s="111">
        <v>1.3226E-2</v>
      </c>
      <c r="M24" s="111">
        <v>18.278849000000001</v>
      </c>
      <c r="N24" s="111">
        <v>0</v>
      </c>
      <c r="O24" s="111">
        <v>5.8999999999999995</v>
      </c>
      <c r="P24" s="111">
        <v>0</v>
      </c>
      <c r="Q24" s="111">
        <v>0</v>
      </c>
      <c r="R24" s="111">
        <v>17.962648000000002</v>
      </c>
      <c r="S24" s="111">
        <v>0</v>
      </c>
      <c r="T24" s="111">
        <v>0</v>
      </c>
      <c r="U24" s="111">
        <v>0</v>
      </c>
      <c r="V24" s="111">
        <v>0</v>
      </c>
      <c r="W24" s="111">
        <v>0</v>
      </c>
      <c r="X24" s="111">
        <v>0</v>
      </c>
      <c r="Y24" s="111">
        <v>0</v>
      </c>
      <c r="Z24" s="111">
        <v>0</v>
      </c>
      <c r="AA24" s="111">
        <v>0</v>
      </c>
    </row>
    <row r="25" spans="1:27" s="65" customFormat="1" ht="18" customHeight="1" x14ac:dyDescent="0.35">
      <c r="A25" s="12">
        <v>2</v>
      </c>
      <c r="B25" s="91" t="s">
        <v>324</v>
      </c>
      <c r="C25" s="12" t="s">
        <v>325</v>
      </c>
      <c r="D25" s="31"/>
      <c r="E25" s="31"/>
      <c r="F25" s="110">
        <v>8818.528647000001</v>
      </c>
      <c r="G25" s="109">
        <v>1075.2979129999999</v>
      </c>
      <c r="H25" s="109">
        <v>432.93182300000001</v>
      </c>
      <c r="I25" s="109">
        <v>304.74081699999999</v>
      </c>
      <c r="J25" s="109">
        <v>275.46123999999998</v>
      </c>
      <c r="K25" s="109">
        <v>378.363091</v>
      </c>
      <c r="L25" s="109">
        <v>473.72943699999996</v>
      </c>
      <c r="M25" s="109">
        <v>1282.2273540000001</v>
      </c>
      <c r="N25" s="109">
        <v>455.12726999999995</v>
      </c>
      <c r="O25" s="109">
        <v>557.1489600000001</v>
      </c>
      <c r="P25" s="109">
        <v>340.79539300000005</v>
      </c>
      <c r="Q25" s="109">
        <v>382.71224700000005</v>
      </c>
      <c r="R25" s="109">
        <v>264.30499000000003</v>
      </c>
      <c r="S25" s="109">
        <v>249.86041999999998</v>
      </c>
      <c r="T25" s="109">
        <v>274.70668799999999</v>
      </c>
      <c r="U25" s="109">
        <v>355.426806</v>
      </c>
      <c r="V25" s="109">
        <v>1715.6941980000001</v>
      </c>
      <c r="W25" s="109">
        <v>0</v>
      </c>
      <c r="X25" s="109">
        <v>0</v>
      </c>
      <c r="Y25" s="109">
        <v>0</v>
      </c>
      <c r="Z25" s="109">
        <v>0</v>
      </c>
      <c r="AA25" s="109">
        <v>0</v>
      </c>
    </row>
    <row r="26" spans="1:27" s="65" customFormat="1" ht="18" customHeight="1" x14ac:dyDescent="0.35">
      <c r="A26" s="9" t="s">
        <v>72</v>
      </c>
      <c r="B26" s="10" t="s">
        <v>326</v>
      </c>
      <c r="C26" s="9" t="s">
        <v>26</v>
      </c>
      <c r="D26" s="31"/>
      <c r="E26" s="31"/>
      <c r="F26" s="111">
        <v>2087.1465859999994</v>
      </c>
      <c r="G26" s="111">
        <v>0</v>
      </c>
      <c r="H26" s="111">
        <v>232.49244899999999</v>
      </c>
      <c r="I26" s="111">
        <v>103.196997</v>
      </c>
      <c r="J26" s="111">
        <v>154.291529</v>
      </c>
      <c r="K26" s="111">
        <v>87.469697999999994</v>
      </c>
      <c r="L26" s="111">
        <v>104.28910499999999</v>
      </c>
      <c r="M26" s="111">
        <v>230.96338899999998</v>
      </c>
      <c r="N26" s="111">
        <v>163.83255</v>
      </c>
      <c r="O26" s="111">
        <v>277.69975899999997</v>
      </c>
      <c r="P26" s="111">
        <v>141.29580100000001</v>
      </c>
      <c r="Q26" s="111">
        <v>120.97595200000001</v>
      </c>
      <c r="R26" s="111">
        <v>85.769917000000007</v>
      </c>
      <c r="S26" s="111">
        <v>115.644806</v>
      </c>
      <c r="T26" s="111">
        <v>63.219267000000002</v>
      </c>
      <c r="U26" s="111">
        <v>81.136978999999997</v>
      </c>
      <c r="V26" s="111">
        <v>124.868388</v>
      </c>
      <c r="W26" s="111">
        <v>0</v>
      </c>
      <c r="X26" s="111">
        <v>0</v>
      </c>
      <c r="Y26" s="111">
        <v>0</v>
      </c>
      <c r="Z26" s="111">
        <v>0</v>
      </c>
      <c r="AA26" s="111">
        <v>0</v>
      </c>
    </row>
    <row r="27" spans="1:27" s="65" customFormat="1" ht="18" customHeight="1" x14ac:dyDescent="0.35">
      <c r="A27" s="9" t="s">
        <v>73</v>
      </c>
      <c r="B27" s="10" t="s">
        <v>327</v>
      </c>
      <c r="C27" s="9" t="s">
        <v>27</v>
      </c>
      <c r="D27" s="31"/>
      <c r="E27" s="31"/>
      <c r="F27" s="111">
        <v>114.61401600000001</v>
      </c>
      <c r="G27" s="111">
        <v>114.61401600000001</v>
      </c>
      <c r="H27" s="111">
        <v>0</v>
      </c>
      <c r="I27" s="111">
        <v>0</v>
      </c>
      <c r="J27" s="111">
        <v>0</v>
      </c>
      <c r="K27" s="111">
        <v>0</v>
      </c>
      <c r="L27" s="111">
        <v>0</v>
      </c>
      <c r="M27" s="111">
        <v>0</v>
      </c>
      <c r="N27" s="111">
        <v>0</v>
      </c>
      <c r="O27" s="111">
        <v>0</v>
      </c>
      <c r="P27" s="111">
        <v>0</v>
      </c>
      <c r="Q27" s="111">
        <v>0</v>
      </c>
      <c r="R27" s="111">
        <v>0</v>
      </c>
      <c r="S27" s="111">
        <v>0</v>
      </c>
      <c r="T27" s="111">
        <v>0</v>
      </c>
      <c r="U27" s="111">
        <v>0</v>
      </c>
      <c r="V27" s="111">
        <v>0</v>
      </c>
      <c r="W27" s="111">
        <v>0</v>
      </c>
      <c r="X27" s="111">
        <v>0</v>
      </c>
      <c r="Y27" s="111">
        <v>0</v>
      </c>
      <c r="Z27" s="111">
        <v>0</v>
      </c>
      <c r="AA27" s="111">
        <v>0</v>
      </c>
    </row>
    <row r="28" spans="1:27" s="65" customFormat="1" ht="18" customHeight="1" x14ac:dyDescent="0.35">
      <c r="A28" s="9" t="s">
        <v>328</v>
      </c>
      <c r="B28" s="10" t="s">
        <v>329</v>
      </c>
      <c r="C28" s="9" t="s">
        <v>28</v>
      </c>
      <c r="D28" s="31"/>
      <c r="E28" s="31"/>
      <c r="F28" s="111">
        <v>21.800609000000001</v>
      </c>
      <c r="G28" s="111">
        <v>5.8734460000000004</v>
      </c>
      <c r="H28" s="111">
        <v>1.1067769999999999</v>
      </c>
      <c r="I28" s="111">
        <v>0.46277200000000002</v>
      </c>
      <c r="J28" s="111">
        <v>2.0319240000000001</v>
      </c>
      <c r="K28" s="111">
        <v>1.0422400000000001</v>
      </c>
      <c r="L28" s="111">
        <v>0.60423700000000002</v>
      </c>
      <c r="M28" s="111">
        <v>0.80120199999999997</v>
      </c>
      <c r="N28" s="111">
        <v>0.98456999999999995</v>
      </c>
      <c r="O28" s="111">
        <v>1.4772460000000001</v>
      </c>
      <c r="P28" s="111">
        <v>1.535199</v>
      </c>
      <c r="Q28" s="111">
        <v>0.869336</v>
      </c>
      <c r="R28" s="111">
        <v>0.60574499999999998</v>
      </c>
      <c r="S28" s="111">
        <v>0.72553999999999996</v>
      </c>
      <c r="T28" s="111">
        <v>0.57997100000000001</v>
      </c>
      <c r="U28" s="111">
        <v>2.2619030000000002</v>
      </c>
      <c r="V28" s="111">
        <v>0.83850100000000005</v>
      </c>
      <c r="W28" s="111">
        <v>0</v>
      </c>
      <c r="X28" s="111">
        <v>0</v>
      </c>
      <c r="Y28" s="111">
        <v>0</v>
      </c>
      <c r="Z28" s="111">
        <v>0</v>
      </c>
      <c r="AA28" s="111">
        <v>0</v>
      </c>
    </row>
    <row r="29" spans="1:27" ht="18" customHeight="1" x14ac:dyDescent="0.35">
      <c r="A29" s="9" t="s">
        <v>330</v>
      </c>
      <c r="B29" s="10" t="s">
        <v>331</v>
      </c>
      <c r="C29" s="9" t="s">
        <v>13</v>
      </c>
      <c r="D29" s="34"/>
      <c r="E29" s="34"/>
      <c r="F29" s="111">
        <v>113.85388</v>
      </c>
      <c r="G29" s="111">
        <v>3.1068250000000002</v>
      </c>
      <c r="H29" s="111">
        <v>15</v>
      </c>
      <c r="I29" s="111">
        <v>0</v>
      </c>
      <c r="J29" s="111">
        <v>0.57777500000000004</v>
      </c>
      <c r="K29" s="111">
        <v>21.770461000000001</v>
      </c>
      <c r="L29" s="111">
        <v>3.0808230000000001</v>
      </c>
      <c r="M29" s="111">
        <v>0.64871900000000005</v>
      </c>
      <c r="N29" s="111">
        <v>3.0031460000000001</v>
      </c>
      <c r="O29" s="111">
        <v>0.74982199999999999</v>
      </c>
      <c r="P29" s="111">
        <v>0</v>
      </c>
      <c r="Q29" s="111">
        <v>9.0115580000000008</v>
      </c>
      <c r="R29" s="111">
        <v>7.9859479999999996</v>
      </c>
      <c r="S29" s="111">
        <v>5.0145720000000003</v>
      </c>
      <c r="T29" s="111">
        <v>0.97759700000000005</v>
      </c>
      <c r="U29" s="111">
        <v>40.322709000000003</v>
      </c>
      <c r="V29" s="111">
        <v>2.6039249999999998</v>
      </c>
      <c r="W29" s="111">
        <v>0</v>
      </c>
      <c r="X29" s="111">
        <v>0</v>
      </c>
      <c r="Y29" s="111">
        <v>0</v>
      </c>
      <c r="Z29" s="111">
        <v>0</v>
      </c>
      <c r="AA29" s="111">
        <v>0</v>
      </c>
    </row>
    <row r="30" spans="1:27" ht="18" customHeight="1" x14ac:dyDescent="0.35">
      <c r="A30" s="9" t="s">
        <v>332</v>
      </c>
      <c r="B30" s="10" t="s">
        <v>333</v>
      </c>
      <c r="C30" s="9" t="s">
        <v>14</v>
      </c>
      <c r="D30" s="34"/>
      <c r="E30" s="34"/>
      <c r="F30" s="111">
        <v>3.4301710000000005</v>
      </c>
      <c r="G30" s="111">
        <v>1.6301709999999998</v>
      </c>
      <c r="H30" s="111">
        <v>0.12</v>
      </c>
      <c r="I30" s="111">
        <v>0.12</v>
      </c>
      <c r="J30" s="111">
        <v>0.12</v>
      </c>
      <c r="K30" s="111">
        <v>0.12</v>
      </c>
      <c r="L30" s="111">
        <v>0.12</v>
      </c>
      <c r="M30" s="111">
        <v>0.12</v>
      </c>
      <c r="N30" s="111">
        <v>0.12</v>
      </c>
      <c r="O30" s="111">
        <v>0.12</v>
      </c>
      <c r="P30" s="111">
        <v>0.12</v>
      </c>
      <c r="Q30" s="111">
        <v>0.12</v>
      </c>
      <c r="R30" s="111">
        <v>0.12</v>
      </c>
      <c r="S30" s="111">
        <v>0.12</v>
      </c>
      <c r="T30" s="111">
        <v>0.12</v>
      </c>
      <c r="U30" s="111">
        <v>0.12</v>
      </c>
      <c r="V30" s="111">
        <v>0.12</v>
      </c>
      <c r="W30" s="111">
        <v>0</v>
      </c>
      <c r="X30" s="111">
        <v>0</v>
      </c>
      <c r="Y30" s="111">
        <v>0</v>
      </c>
      <c r="Z30" s="111">
        <v>0</v>
      </c>
      <c r="AA30" s="111">
        <v>0</v>
      </c>
    </row>
    <row r="31" spans="1:27" ht="18" customHeight="1" x14ac:dyDescent="0.35">
      <c r="A31" s="9" t="s">
        <v>334</v>
      </c>
      <c r="B31" s="10" t="s">
        <v>335</v>
      </c>
      <c r="C31" s="9" t="s">
        <v>336</v>
      </c>
      <c r="D31" s="34"/>
      <c r="E31" s="34"/>
      <c r="F31" s="20">
        <v>138.97137999999998</v>
      </c>
      <c r="G31" s="111">
        <v>19.886489999999998</v>
      </c>
      <c r="H31" s="111">
        <v>5.9495890000000005</v>
      </c>
      <c r="I31" s="111">
        <v>5.7328109999999999</v>
      </c>
      <c r="J31" s="111">
        <v>7.3070819999999994</v>
      </c>
      <c r="K31" s="111">
        <v>8.9319869999999995</v>
      </c>
      <c r="L31" s="111">
        <v>7.2226539999999995</v>
      </c>
      <c r="M31" s="111">
        <v>9.637811000000001</v>
      </c>
      <c r="N31" s="111">
        <v>11.158355</v>
      </c>
      <c r="O31" s="111">
        <v>8.5087470000000014</v>
      </c>
      <c r="P31" s="111">
        <v>9.5914549999999998</v>
      </c>
      <c r="Q31" s="111">
        <v>7.3596210000000006</v>
      </c>
      <c r="R31" s="111">
        <v>5.3089919999999999</v>
      </c>
      <c r="S31" s="111">
        <v>3.7894610000000002</v>
      </c>
      <c r="T31" s="111">
        <v>6.3704019999999995</v>
      </c>
      <c r="U31" s="111">
        <v>8.8617600000000003</v>
      </c>
      <c r="V31" s="111">
        <v>13.354163</v>
      </c>
      <c r="W31" s="111">
        <v>0</v>
      </c>
      <c r="X31" s="111">
        <v>0</v>
      </c>
      <c r="Y31" s="111">
        <v>0</v>
      </c>
      <c r="Z31" s="111">
        <v>0</v>
      </c>
      <c r="AA31" s="111">
        <v>0</v>
      </c>
    </row>
    <row r="32" spans="1:27" ht="18" customHeight="1" x14ac:dyDescent="0.35">
      <c r="A32" s="9">
        <v>0</v>
      </c>
      <c r="B32" s="10" t="s">
        <v>296</v>
      </c>
      <c r="C32" s="9">
        <v>0</v>
      </c>
      <c r="D32" s="34"/>
      <c r="E32" s="34"/>
      <c r="F32" s="111"/>
      <c r="G32" s="111">
        <v>0</v>
      </c>
      <c r="H32" s="111">
        <v>0</v>
      </c>
      <c r="I32" s="111">
        <v>0</v>
      </c>
      <c r="J32" s="111">
        <v>0</v>
      </c>
      <c r="K32" s="111">
        <v>0</v>
      </c>
      <c r="L32" s="111">
        <v>0</v>
      </c>
      <c r="M32" s="111">
        <v>0</v>
      </c>
      <c r="N32" s="111">
        <v>0</v>
      </c>
      <c r="O32" s="111">
        <v>0</v>
      </c>
      <c r="P32" s="111">
        <v>0</v>
      </c>
      <c r="Q32" s="111">
        <v>0</v>
      </c>
      <c r="R32" s="111">
        <v>0</v>
      </c>
      <c r="S32" s="111">
        <v>0</v>
      </c>
      <c r="T32" s="111">
        <v>0</v>
      </c>
      <c r="U32" s="111">
        <v>0</v>
      </c>
      <c r="V32" s="111">
        <v>0</v>
      </c>
      <c r="W32" s="111">
        <v>0</v>
      </c>
      <c r="X32" s="111">
        <v>0</v>
      </c>
      <c r="Y32" s="111">
        <v>0</v>
      </c>
      <c r="Z32" s="111">
        <v>0</v>
      </c>
      <c r="AA32" s="111">
        <v>0</v>
      </c>
    </row>
    <row r="33" spans="1:27" ht="18" customHeight="1" x14ac:dyDescent="0.35">
      <c r="A33" s="9" t="s">
        <v>337</v>
      </c>
      <c r="B33" s="10" t="s">
        <v>338</v>
      </c>
      <c r="C33" s="9" t="s">
        <v>21</v>
      </c>
      <c r="D33" s="34"/>
      <c r="E33" s="34"/>
      <c r="F33" s="111">
        <v>22.092463999999996</v>
      </c>
      <c r="G33" s="111">
        <v>2.5533359999999998</v>
      </c>
      <c r="H33" s="111">
        <v>1.463052</v>
      </c>
      <c r="I33" s="111">
        <v>1.3301559999999999</v>
      </c>
      <c r="J33" s="111">
        <v>1.8889449999999999</v>
      </c>
      <c r="K33" s="111">
        <v>0.67401999999999995</v>
      </c>
      <c r="L33" s="111">
        <v>2.0661049999999999</v>
      </c>
      <c r="M33" s="111">
        <v>2.4360629999999999</v>
      </c>
      <c r="N33" s="111">
        <v>1.241751</v>
      </c>
      <c r="O33" s="111">
        <v>1.356009</v>
      </c>
      <c r="P33" s="111">
        <v>0.46375499999999997</v>
      </c>
      <c r="Q33" s="111">
        <v>1.421802</v>
      </c>
      <c r="R33" s="111">
        <v>0.65385899999999997</v>
      </c>
      <c r="S33" s="111">
        <v>0.648706</v>
      </c>
      <c r="T33" s="111">
        <v>0.48371199999999998</v>
      </c>
      <c r="U33" s="111">
        <v>1.512961</v>
      </c>
      <c r="V33" s="111">
        <v>1.8982319999999999</v>
      </c>
      <c r="W33" s="111">
        <v>0</v>
      </c>
      <c r="X33" s="111">
        <v>0</v>
      </c>
      <c r="Y33" s="111">
        <v>0</v>
      </c>
      <c r="Z33" s="111">
        <v>0</v>
      </c>
      <c r="AA33" s="111">
        <v>0</v>
      </c>
    </row>
    <row r="34" spans="1:27" ht="18" customHeight="1" x14ac:dyDescent="0.35">
      <c r="A34" s="9" t="s">
        <v>339</v>
      </c>
      <c r="B34" s="10" t="s">
        <v>340</v>
      </c>
      <c r="C34" s="9" t="s">
        <v>341</v>
      </c>
      <c r="D34" s="34"/>
      <c r="E34" s="34"/>
      <c r="F34" s="111">
        <v>0</v>
      </c>
      <c r="G34" s="111">
        <v>0</v>
      </c>
      <c r="H34" s="111">
        <v>0</v>
      </c>
      <c r="I34" s="111">
        <v>0</v>
      </c>
      <c r="J34" s="111">
        <v>0</v>
      </c>
      <c r="K34" s="111">
        <v>0</v>
      </c>
      <c r="L34" s="111">
        <v>0</v>
      </c>
      <c r="M34" s="111">
        <v>0</v>
      </c>
      <c r="N34" s="111">
        <v>0</v>
      </c>
      <c r="O34" s="111">
        <v>0</v>
      </c>
      <c r="P34" s="111">
        <v>0</v>
      </c>
      <c r="Q34" s="111">
        <v>0</v>
      </c>
      <c r="R34" s="111">
        <v>0</v>
      </c>
      <c r="S34" s="111">
        <v>0</v>
      </c>
      <c r="T34" s="111">
        <v>0</v>
      </c>
      <c r="U34" s="111">
        <v>0</v>
      </c>
      <c r="V34" s="111">
        <v>0</v>
      </c>
      <c r="W34" s="111">
        <v>0</v>
      </c>
      <c r="X34" s="111">
        <v>0</v>
      </c>
      <c r="Y34" s="111">
        <v>0</v>
      </c>
      <c r="Z34" s="111">
        <v>0</v>
      </c>
      <c r="AA34" s="111">
        <v>0</v>
      </c>
    </row>
    <row r="35" spans="1:27" ht="18" customHeight="1" x14ac:dyDescent="0.35">
      <c r="A35" s="9" t="s">
        <v>342</v>
      </c>
      <c r="B35" s="10" t="s">
        <v>343</v>
      </c>
      <c r="C35" s="9" t="s">
        <v>22</v>
      </c>
      <c r="D35" s="34"/>
      <c r="E35" s="34"/>
      <c r="F35" s="111">
        <v>8.1808690000000013</v>
      </c>
      <c r="G35" s="111">
        <v>3.427117</v>
      </c>
      <c r="H35" s="111">
        <v>0.17508000000000001</v>
      </c>
      <c r="I35" s="111">
        <v>0.114139</v>
      </c>
      <c r="J35" s="111">
        <v>0.24740900000000002</v>
      </c>
      <c r="K35" s="111">
        <v>0.66522800000000004</v>
      </c>
      <c r="L35" s="111">
        <v>0.160055</v>
      </c>
      <c r="M35" s="111">
        <v>0.145285</v>
      </c>
      <c r="N35" s="111">
        <v>0.32400000000000001</v>
      </c>
      <c r="O35" s="111">
        <v>0.21640300000000001</v>
      </c>
      <c r="P35" s="111">
        <v>0.38495800000000002</v>
      </c>
      <c r="Q35" s="111">
        <v>0.132301</v>
      </c>
      <c r="R35" s="111">
        <v>0.67380499999999999</v>
      </c>
      <c r="S35" s="111">
        <v>0.13539799999999999</v>
      </c>
      <c r="T35" s="111">
        <v>0.62765000000000004</v>
      </c>
      <c r="U35" s="111">
        <v>0.25989800000000002</v>
      </c>
      <c r="V35" s="111">
        <v>0.492143</v>
      </c>
      <c r="W35" s="111">
        <v>0</v>
      </c>
      <c r="X35" s="111">
        <v>0</v>
      </c>
      <c r="Y35" s="111">
        <v>0</v>
      </c>
      <c r="Z35" s="111">
        <v>0</v>
      </c>
      <c r="AA35" s="111">
        <v>0</v>
      </c>
    </row>
    <row r="36" spans="1:27" ht="18" customHeight="1" x14ac:dyDescent="0.35">
      <c r="A36" s="9" t="s">
        <v>344</v>
      </c>
      <c r="B36" s="10" t="s">
        <v>345</v>
      </c>
      <c r="C36" s="9" t="s">
        <v>23</v>
      </c>
      <c r="D36" s="34"/>
      <c r="E36" s="34"/>
      <c r="F36" s="111">
        <v>66.175021000000001</v>
      </c>
      <c r="G36" s="111">
        <v>9.1569190000000003</v>
      </c>
      <c r="H36" s="111">
        <v>2.558068</v>
      </c>
      <c r="I36" s="111">
        <v>1.9669650000000001</v>
      </c>
      <c r="J36" s="111">
        <v>2.5815739999999998</v>
      </c>
      <c r="K36" s="111">
        <v>5.1910059999999998</v>
      </c>
      <c r="L36" s="111">
        <v>3.8903370000000002</v>
      </c>
      <c r="M36" s="111">
        <v>4.202731</v>
      </c>
      <c r="N36" s="111">
        <v>3.2406739999999998</v>
      </c>
      <c r="O36" s="111">
        <v>5.2183000000000002</v>
      </c>
      <c r="P36" s="111">
        <v>6.4728820000000002</v>
      </c>
      <c r="Q36" s="111">
        <v>3.0441720000000001</v>
      </c>
      <c r="R36" s="111">
        <v>3.197587</v>
      </c>
      <c r="S36" s="111">
        <v>2.715122</v>
      </c>
      <c r="T36" s="111">
        <v>2.5206279999999999</v>
      </c>
      <c r="U36" s="111">
        <v>3.2587610000000002</v>
      </c>
      <c r="V36" s="111">
        <v>6.959295</v>
      </c>
      <c r="W36" s="111">
        <v>0</v>
      </c>
      <c r="X36" s="111">
        <v>0</v>
      </c>
      <c r="Y36" s="111">
        <v>0</v>
      </c>
      <c r="Z36" s="111">
        <v>0</v>
      </c>
      <c r="AA36" s="111">
        <v>0</v>
      </c>
    </row>
    <row r="37" spans="1:27" ht="18" customHeight="1" x14ac:dyDescent="0.35">
      <c r="A37" s="9" t="s">
        <v>346</v>
      </c>
      <c r="B37" s="10" t="s">
        <v>347</v>
      </c>
      <c r="C37" s="9" t="s">
        <v>348</v>
      </c>
      <c r="D37" s="34"/>
      <c r="E37" s="34"/>
      <c r="F37" s="111">
        <v>36.840724999999999</v>
      </c>
      <c r="G37" s="111">
        <v>1.966445</v>
      </c>
      <c r="H37" s="111">
        <v>1.7533889999999999</v>
      </c>
      <c r="I37" s="111">
        <v>2.3215509999999999</v>
      </c>
      <c r="J37" s="111">
        <v>2.4095</v>
      </c>
      <c r="K37" s="111">
        <v>1.8474429999999999</v>
      </c>
      <c r="L37" s="111">
        <v>0.50415500000000002</v>
      </c>
      <c r="M37" s="111">
        <v>2.724723</v>
      </c>
      <c r="N37" s="111">
        <v>6.3519300000000003</v>
      </c>
      <c r="O37" s="111">
        <v>1.555064</v>
      </c>
      <c r="P37" s="111">
        <v>2.26986</v>
      </c>
      <c r="Q37" s="111">
        <v>2.6692980000000004</v>
      </c>
      <c r="R37" s="111">
        <v>0.73107299999999997</v>
      </c>
      <c r="S37" s="111">
        <v>0.25312000000000001</v>
      </c>
      <c r="T37" s="111">
        <v>2.7384119999999998</v>
      </c>
      <c r="U37" s="111">
        <v>3.8301400000000001</v>
      </c>
      <c r="V37" s="111">
        <v>2.914622</v>
      </c>
      <c r="W37" s="111">
        <v>0</v>
      </c>
      <c r="X37" s="111">
        <v>0</v>
      </c>
      <c r="Y37" s="111">
        <v>0</v>
      </c>
      <c r="Z37" s="111">
        <v>0</v>
      </c>
      <c r="AA37" s="111">
        <v>0</v>
      </c>
    </row>
    <row r="38" spans="1:27" ht="18" customHeight="1" x14ac:dyDescent="0.35">
      <c r="A38" s="9" t="s">
        <v>349</v>
      </c>
      <c r="B38" s="10" t="s">
        <v>350</v>
      </c>
      <c r="C38" s="9" t="s">
        <v>351</v>
      </c>
      <c r="D38" s="34"/>
      <c r="E38" s="34"/>
      <c r="F38" s="111">
        <v>0</v>
      </c>
      <c r="G38" s="111">
        <v>0</v>
      </c>
      <c r="H38" s="111">
        <v>0</v>
      </c>
      <c r="I38" s="111">
        <v>0</v>
      </c>
      <c r="J38" s="111">
        <v>0</v>
      </c>
      <c r="K38" s="111">
        <v>0</v>
      </c>
      <c r="L38" s="111">
        <v>0</v>
      </c>
      <c r="M38" s="111">
        <v>0</v>
      </c>
      <c r="N38" s="111">
        <v>0</v>
      </c>
      <c r="O38" s="111">
        <v>0</v>
      </c>
      <c r="P38" s="111">
        <v>0</v>
      </c>
      <c r="Q38" s="111">
        <v>0</v>
      </c>
      <c r="R38" s="111">
        <v>0</v>
      </c>
      <c r="S38" s="111">
        <v>0</v>
      </c>
      <c r="T38" s="111">
        <v>0</v>
      </c>
      <c r="U38" s="111">
        <v>0</v>
      </c>
      <c r="V38" s="111">
        <v>0</v>
      </c>
      <c r="W38" s="111">
        <v>0</v>
      </c>
      <c r="X38" s="111">
        <v>0</v>
      </c>
      <c r="Y38" s="111">
        <v>0</v>
      </c>
      <c r="Z38" s="111">
        <v>0</v>
      </c>
      <c r="AA38" s="111">
        <v>0</v>
      </c>
    </row>
    <row r="39" spans="1:27" ht="18" customHeight="1" x14ac:dyDescent="0.35">
      <c r="A39" s="9" t="s">
        <v>352</v>
      </c>
      <c r="B39" s="10" t="s">
        <v>353</v>
      </c>
      <c r="C39" s="9" t="s">
        <v>354</v>
      </c>
      <c r="D39" s="34"/>
      <c r="E39" s="34"/>
      <c r="F39" s="111">
        <v>0</v>
      </c>
      <c r="G39" s="111">
        <v>0</v>
      </c>
      <c r="H39" s="111">
        <v>0</v>
      </c>
      <c r="I39" s="111">
        <v>0</v>
      </c>
      <c r="J39" s="111">
        <v>0</v>
      </c>
      <c r="K39" s="111">
        <v>0</v>
      </c>
      <c r="L39" s="111">
        <v>0</v>
      </c>
      <c r="M39" s="111">
        <v>0</v>
      </c>
      <c r="N39" s="111">
        <v>0</v>
      </c>
      <c r="O39" s="111">
        <v>0</v>
      </c>
      <c r="P39" s="111">
        <v>0</v>
      </c>
      <c r="Q39" s="111">
        <v>0</v>
      </c>
      <c r="R39" s="111">
        <v>0</v>
      </c>
      <c r="S39" s="111">
        <v>0</v>
      </c>
      <c r="T39" s="111">
        <v>0</v>
      </c>
      <c r="U39" s="111">
        <v>0</v>
      </c>
      <c r="V39" s="111">
        <v>0</v>
      </c>
      <c r="W39" s="111">
        <v>0</v>
      </c>
      <c r="X39" s="111">
        <v>0</v>
      </c>
      <c r="Y39" s="111">
        <v>0</v>
      </c>
      <c r="Z39" s="111">
        <v>0</v>
      </c>
      <c r="AA39" s="111">
        <v>0</v>
      </c>
    </row>
    <row r="40" spans="1:27" ht="18" customHeight="1" x14ac:dyDescent="0.35">
      <c r="A40" s="9" t="s">
        <v>355</v>
      </c>
      <c r="B40" s="10" t="s">
        <v>356</v>
      </c>
      <c r="C40" s="9" t="s">
        <v>357</v>
      </c>
      <c r="D40" s="34"/>
      <c r="E40" s="34"/>
      <c r="F40" s="111">
        <v>0</v>
      </c>
      <c r="G40" s="111">
        <v>0</v>
      </c>
      <c r="H40" s="111">
        <v>0</v>
      </c>
      <c r="I40" s="111">
        <v>0</v>
      </c>
      <c r="J40" s="111">
        <v>0</v>
      </c>
      <c r="K40" s="111">
        <v>0</v>
      </c>
      <c r="L40" s="111">
        <v>0</v>
      </c>
      <c r="M40" s="111">
        <v>0</v>
      </c>
      <c r="N40" s="111">
        <v>0</v>
      </c>
      <c r="O40" s="111">
        <v>0</v>
      </c>
      <c r="P40" s="111">
        <v>0</v>
      </c>
      <c r="Q40" s="111">
        <v>0</v>
      </c>
      <c r="R40" s="111">
        <v>0</v>
      </c>
      <c r="S40" s="111">
        <v>0</v>
      </c>
      <c r="T40" s="111">
        <v>0</v>
      </c>
      <c r="U40" s="111">
        <v>0</v>
      </c>
      <c r="V40" s="111">
        <v>0</v>
      </c>
      <c r="W40" s="111">
        <v>0</v>
      </c>
      <c r="X40" s="111">
        <v>0</v>
      </c>
      <c r="Y40" s="111">
        <v>0</v>
      </c>
      <c r="Z40" s="111">
        <v>0</v>
      </c>
      <c r="AA40" s="111">
        <v>0</v>
      </c>
    </row>
    <row r="41" spans="1:27" ht="18" customHeight="1" x14ac:dyDescent="0.35">
      <c r="A41" s="9" t="s">
        <v>358</v>
      </c>
      <c r="B41" s="10" t="s">
        <v>359</v>
      </c>
      <c r="C41" s="9" t="s">
        <v>360</v>
      </c>
      <c r="D41" s="34"/>
      <c r="E41" s="34"/>
      <c r="F41" s="111">
        <v>0</v>
      </c>
      <c r="G41" s="111">
        <v>0</v>
      </c>
      <c r="H41" s="111">
        <v>0</v>
      </c>
      <c r="I41" s="111">
        <v>0</v>
      </c>
      <c r="J41" s="111">
        <v>0</v>
      </c>
      <c r="K41" s="111">
        <v>0</v>
      </c>
      <c r="L41" s="111">
        <v>0</v>
      </c>
      <c r="M41" s="111">
        <v>0</v>
      </c>
      <c r="N41" s="111">
        <v>0</v>
      </c>
      <c r="O41" s="111">
        <v>0</v>
      </c>
      <c r="P41" s="111">
        <v>0</v>
      </c>
      <c r="Q41" s="111">
        <v>0</v>
      </c>
      <c r="R41" s="111">
        <v>0</v>
      </c>
      <c r="S41" s="111">
        <v>0</v>
      </c>
      <c r="T41" s="111">
        <v>0</v>
      </c>
      <c r="U41" s="111">
        <v>0</v>
      </c>
      <c r="V41" s="111">
        <v>0</v>
      </c>
      <c r="W41" s="111">
        <v>0</v>
      </c>
      <c r="X41" s="111">
        <v>0</v>
      </c>
      <c r="Y41" s="111">
        <v>0</v>
      </c>
      <c r="Z41" s="111">
        <v>0</v>
      </c>
      <c r="AA41" s="111">
        <v>0</v>
      </c>
    </row>
    <row r="42" spans="1:27" ht="18" customHeight="1" x14ac:dyDescent="0.35">
      <c r="A42" s="9" t="s">
        <v>361</v>
      </c>
      <c r="B42" s="10" t="s">
        <v>362</v>
      </c>
      <c r="C42" s="9" t="s">
        <v>363</v>
      </c>
      <c r="D42" s="34"/>
      <c r="E42" s="34"/>
      <c r="F42" s="111">
        <v>5.6823009999999989</v>
      </c>
      <c r="G42" s="111">
        <v>2.782673</v>
      </c>
      <c r="H42" s="111">
        <v>0</v>
      </c>
      <c r="I42" s="111">
        <v>0</v>
      </c>
      <c r="J42" s="111">
        <v>0.17965400000000001</v>
      </c>
      <c r="K42" s="111">
        <v>0.55428999999999995</v>
      </c>
      <c r="L42" s="111">
        <v>0.60200200000000004</v>
      </c>
      <c r="M42" s="111">
        <v>0.12900900000000001</v>
      </c>
      <c r="N42" s="111">
        <v>0</v>
      </c>
      <c r="O42" s="111">
        <v>0.162971</v>
      </c>
      <c r="P42" s="111">
        <v>0</v>
      </c>
      <c r="Q42" s="111">
        <v>9.2048000000000005E-2</v>
      </c>
      <c r="R42" s="111">
        <v>5.2668E-2</v>
      </c>
      <c r="S42" s="111">
        <v>3.7115000000000002E-2</v>
      </c>
      <c r="T42" s="111">
        <v>0</v>
      </c>
      <c r="U42" s="111">
        <v>0</v>
      </c>
      <c r="V42" s="111">
        <v>1.089871</v>
      </c>
      <c r="W42" s="111">
        <v>0</v>
      </c>
      <c r="X42" s="111">
        <v>0</v>
      </c>
      <c r="Y42" s="111">
        <v>0</v>
      </c>
      <c r="Z42" s="111">
        <v>0</v>
      </c>
      <c r="AA42" s="111">
        <v>0</v>
      </c>
    </row>
    <row r="43" spans="1:27" ht="18" customHeight="1" x14ac:dyDescent="0.35">
      <c r="A43" s="9" t="s">
        <v>364</v>
      </c>
      <c r="B43" s="10" t="s">
        <v>365</v>
      </c>
      <c r="C43" s="9" t="s">
        <v>366</v>
      </c>
      <c r="D43" s="34"/>
      <c r="E43" s="34"/>
      <c r="F43" s="111">
        <v>215.57687000000001</v>
      </c>
      <c r="G43" s="111">
        <v>7.8817439999999994</v>
      </c>
      <c r="H43" s="111">
        <v>7.9226200000000002</v>
      </c>
      <c r="I43" s="111">
        <v>25.425615000000001</v>
      </c>
      <c r="J43" s="111">
        <v>14.643478</v>
      </c>
      <c r="K43" s="111">
        <v>1.4366130000000001</v>
      </c>
      <c r="L43" s="111">
        <v>8.1189999999999998E-2</v>
      </c>
      <c r="M43" s="111">
        <v>20.839261</v>
      </c>
      <c r="N43" s="111">
        <v>14.742459</v>
      </c>
      <c r="O43" s="111">
        <v>99.260697000000008</v>
      </c>
      <c r="P43" s="111">
        <v>0</v>
      </c>
      <c r="Q43" s="111">
        <v>11.903492</v>
      </c>
      <c r="R43" s="111">
        <v>2.4729999999999999</v>
      </c>
      <c r="S43" s="111">
        <v>3.796233</v>
      </c>
      <c r="T43" s="111">
        <v>0</v>
      </c>
      <c r="U43" s="111">
        <v>0</v>
      </c>
      <c r="V43" s="111">
        <v>5.1704679999999996</v>
      </c>
      <c r="W43" s="111">
        <v>0</v>
      </c>
      <c r="X43" s="111">
        <v>0</v>
      </c>
      <c r="Y43" s="111">
        <v>0</v>
      </c>
      <c r="Z43" s="111">
        <v>0</v>
      </c>
      <c r="AA43" s="111">
        <v>0</v>
      </c>
    </row>
    <row r="44" spans="1:27" ht="18" hidden="1" customHeight="1" x14ac:dyDescent="0.35">
      <c r="A44" s="9" t="s">
        <v>367</v>
      </c>
      <c r="B44" s="10" t="s">
        <v>368</v>
      </c>
      <c r="C44" s="9" t="s">
        <v>369</v>
      </c>
      <c r="D44" s="34"/>
      <c r="E44" s="34"/>
      <c r="F44" s="111">
        <v>77.919514000000007</v>
      </c>
      <c r="G44" s="111">
        <v>0</v>
      </c>
      <c r="H44" s="111">
        <v>0</v>
      </c>
      <c r="I44" s="111">
        <v>0</v>
      </c>
      <c r="J44" s="111">
        <v>0</v>
      </c>
      <c r="K44" s="111">
        <v>0</v>
      </c>
      <c r="L44" s="111">
        <v>0</v>
      </c>
      <c r="M44" s="111">
        <v>0</v>
      </c>
      <c r="N44" s="111">
        <v>0</v>
      </c>
      <c r="O44" s="111">
        <v>77.919514000000007</v>
      </c>
      <c r="P44" s="111">
        <v>0</v>
      </c>
      <c r="Q44" s="111">
        <v>0</v>
      </c>
      <c r="R44" s="111">
        <v>0</v>
      </c>
      <c r="S44" s="111">
        <v>0</v>
      </c>
      <c r="T44" s="111">
        <v>0</v>
      </c>
      <c r="U44" s="111">
        <v>0</v>
      </c>
      <c r="V44" s="111">
        <v>0</v>
      </c>
      <c r="W44" s="111">
        <v>0</v>
      </c>
      <c r="X44" s="111">
        <v>0</v>
      </c>
      <c r="Y44" s="111">
        <v>0</v>
      </c>
      <c r="Z44" s="111">
        <v>0</v>
      </c>
      <c r="AA44" s="111">
        <v>0</v>
      </c>
    </row>
    <row r="45" spans="1:27" ht="18" hidden="1" customHeight="1" x14ac:dyDescent="0.35">
      <c r="A45" s="9">
        <v>0</v>
      </c>
      <c r="B45" s="10" t="s">
        <v>296</v>
      </c>
      <c r="C45" s="9">
        <v>0</v>
      </c>
      <c r="D45" s="34"/>
      <c r="E45" s="34"/>
      <c r="F45" s="111"/>
      <c r="G45" s="111">
        <v>0</v>
      </c>
      <c r="H45" s="111">
        <v>0</v>
      </c>
      <c r="I45" s="111">
        <v>0</v>
      </c>
      <c r="J45" s="111">
        <v>0</v>
      </c>
      <c r="K45" s="111">
        <v>0</v>
      </c>
      <c r="L45" s="111">
        <v>0</v>
      </c>
      <c r="M45" s="111">
        <v>0</v>
      </c>
      <c r="N45" s="111">
        <v>0</v>
      </c>
      <c r="O45" s="111">
        <v>0</v>
      </c>
      <c r="P45" s="111">
        <v>0</v>
      </c>
      <c r="Q45" s="111">
        <v>0</v>
      </c>
      <c r="R45" s="111">
        <v>0</v>
      </c>
      <c r="S45" s="111">
        <v>0</v>
      </c>
      <c r="T45" s="111">
        <v>0</v>
      </c>
      <c r="U45" s="111">
        <v>0</v>
      </c>
      <c r="V45" s="111">
        <v>0</v>
      </c>
      <c r="W45" s="111">
        <v>0</v>
      </c>
      <c r="X45" s="111">
        <v>0</v>
      </c>
      <c r="Y45" s="111">
        <v>0</v>
      </c>
      <c r="Z45" s="111">
        <v>0</v>
      </c>
      <c r="AA45" s="111">
        <v>0</v>
      </c>
    </row>
    <row r="46" spans="1:27" ht="18" customHeight="1" x14ac:dyDescent="0.35">
      <c r="A46" s="9" t="s">
        <v>367</v>
      </c>
      <c r="B46" s="10" t="s">
        <v>370</v>
      </c>
      <c r="C46" s="9" t="s">
        <v>371</v>
      </c>
      <c r="D46" s="34"/>
      <c r="E46" s="34"/>
      <c r="F46" s="111">
        <v>0</v>
      </c>
      <c r="G46" s="111">
        <v>0</v>
      </c>
      <c r="H46" s="111">
        <v>0</v>
      </c>
      <c r="I46" s="111">
        <v>0</v>
      </c>
      <c r="J46" s="111">
        <v>0</v>
      </c>
      <c r="K46" s="111">
        <v>0</v>
      </c>
      <c r="L46" s="111">
        <v>0</v>
      </c>
      <c r="M46" s="111">
        <v>0</v>
      </c>
      <c r="N46" s="111">
        <v>0</v>
      </c>
      <c r="O46" s="111">
        <v>0</v>
      </c>
      <c r="P46" s="111">
        <v>0</v>
      </c>
      <c r="Q46" s="111">
        <v>0</v>
      </c>
      <c r="R46" s="111">
        <v>0</v>
      </c>
      <c r="S46" s="111">
        <v>0</v>
      </c>
      <c r="T46" s="111">
        <v>0</v>
      </c>
      <c r="U46" s="111">
        <v>0</v>
      </c>
      <c r="V46" s="111">
        <v>0</v>
      </c>
      <c r="W46" s="111">
        <v>0</v>
      </c>
      <c r="X46" s="111">
        <v>0</v>
      </c>
      <c r="Y46" s="111">
        <v>0</v>
      </c>
      <c r="Z46" s="111">
        <v>0</v>
      </c>
      <c r="AA46" s="111">
        <v>0</v>
      </c>
    </row>
    <row r="47" spans="1:27" ht="18" customHeight="1" x14ac:dyDescent="0.35">
      <c r="A47" s="9" t="s">
        <v>375</v>
      </c>
      <c r="B47" s="10" t="s">
        <v>372</v>
      </c>
      <c r="C47" s="9" t="s">
        <v>15</v>
      </c>
      <c r="D47" s="34"/>
      <c r="E47" s="34"/>
      <c r="F47" s="111">
        <v>77.919514000000007</v>
      </c>
      <c r="G47" s="111">
        <v>0</v>
      </c>
      <c r="H47" s="111">
        <v>0</v>
      </c>
      <c r="I47" s="111">
        <v>0</v>
      </c>
      <c r="J47" s="111">
        <v>0</v>
      </c>
      <c r="K47" s="111">
        <v>0</v>
      </c>
      <c r="L47" s="111">
        <v>0</v>
      </c>
      <c r="M47" s="111">
        <v>0</v>
      </c>
      <c r="N47" s="111">
        <v>0</v>
      </c>
      <c r="O47" s="111">
        <v>77.919514000000007</v>
      </c>
      <c r="P47" s="111">
        <v>0</v>
      </c>
      <c r="Q47" s="111">
        <v>0</v>
      </c>
      <c r="R47" s="111">
        <v>0</v>
      </c>
      <c r="S47" s="111">
        <v>0</v>
      </c>
      <c r="T47" s="111">
        <v>0</v>
      </c>
      <c r="U47" s="111">
        <v>0</v>
      </c>
      <c r="V47" s="111">
        <v>0</v>
      </c>
      <c r="W47" s="111">
        <v>0</v>
      </c>
      <c r="X47" s="111">
        <v>0</v>
      </c>
      <c r="Y47" s="111">
        <v>0</v>
      </c>
      <c r="Z47" s="111">
        <v>0</v>
      </c>
      <c r="AA47" s="111">
        <v>0</v>
      </c>
    </row>
    <row r="48" spans="1:27" ht="18" customHeight="1" x14ac:dyDescent="0.35">
      <c r="A48" s="9" t="s">
        <v>377</v>
      </c>
      <c r="B48" s="10" t="s">
        <v>373</v>
      </c>
      <c r="C48" s="9" t="s">
        <v>374</v>
      </c>
      <c r="D48" s="34"/>
      <c r="E48" s="34"/>
      <c r="F48" s="111">
        <v>0</v>
      </c>
      <c r="G48" s="111">
        <v>0</v>
      </c>
      <c r="H48" s="111">
        <v>0</v>
      </c>
      <c r="I48" s="111">
        <v>0</v>
      </c>
      <c r="J48" s="111">
        <v>0</v>
      </c>
      <c r="K48" s="111">
        <v>0</v>
      </c>
      <c r="L48" s="111">
        <v>0</v>
      </c>
      <c r="M48" s="111">
        <v>0</v>
      </c>
      <c r="N48" s="111">
        <v>0</v>
      </c>
      <c r="O48" s="111">
        <v>0</v>
      </c>
      <c r="P48" s="111">
        <v>0</v>
      </c>
      <c r="Q48" s="111">
        <v>0</v>
      </c>
      <c r="R48" s="111">
        <v>0</v>
      </c>
      <c r="S48" s="111">
        <v>0</v>
      </c>
      <c r="T48" s="111">
        <v>0</v>
      </c>
      <c r="U48" s="111">
        <v>0</v>
      </c>
      <c r="V48" s="111">
        <v>0</v>
      </c>
      <c r="W48" s="111">
        <v>0</v>
      </c>
      <c r="X48" s="111">
        <v>0</v>
      </c>
      <c r="Y48" s="111">
        <v>0</v>
      </c>
      <c r="Z48" s="111">
        <v>0</v>
      </c>
      <c r="AA48" s="111">
        <v>0</v>
      </c>
    </row>
    <row r="49" spans="1:27" ht="18" customHeight="1" x14ac:dyDescent="0.35">
      <c r="A49" s="9" t="s">
        <v>379</v>
      </c>
      <c r="B49" s="10" t="s">
        <v>376</v>
      </c>
      <c r="C49" s="9" t="s">
        <v>16</v>
      </c>
      <c r="D49" s="34"/>
      <c r="E49" s="34"/>
      <c r="F49" s="111">
        <v>8.0333039999999993</v>
      </c>
      <c r="G49" s="111">
        <v>4.5142629999999997</v>
      </c>
      <c r="H49" s="111">
        <v>0.27</v>
      </c>
      <c r="I49" s="111">
        <v>0</v>
      </c>
      <c r="J49" s="111">
        <v>0.6</v>
      </c>
      <c r="K49" s="111">
        <v>0</v>
      </c>
      <c r="L49" s="111">
        <v>5.4243E-2</v>
      </c>
      <c r="M49" s="111">
        <v>2.0499999999999998</v>
      </c>
      <c r="N49" s="111">
        <v>0</v>
      </c>
      <c r="O49" s="111">
        <v>0.15001100000000001</v>
      </c>
      <c r="P49" s="111">
        <v>0</v>
      </c>
      <c r="Q49" s="111">
        <v>0.394787</v>
      </c>
      <c r="R49" s="111">
        <v>0</v>
      </c>
      <c r="S49" s="111">
        <v>0</v>
      </c>
      <c r="T49" s="111">
        <v>0</v>
      </c>
      <c r="U49" s="111">
        <v>0</v>
      </c>
      <c r="V49" s="111">
        <v>0</v>
      </c>
      <c r="W49" s="111">
        <v>0</v>
      </c>
      <c r="X49" s="111">
        <v>0</v>
      </c>
      <c r="Y49" s="111">
        <v>0</v>
      </c>
      <c r="Z49" s="111">
        <v>0</v>
      </c>
      <c r="AA49" s="111">
        <v>0</v>
      </c>
    </row>
    <row r="50" spans="1:27" ht="18" customHeight="1" x14ac:dyDescent="0.35">
      <c r="A50" s="9" t="s">
        <v>546</v>
      </c>
      <c r="B50" s="10" t="s">
        <v>378</v>
      </c>
      <c r="C50" s="9" t="s">
        <v>17</v>
      </c>
      <c r="D50" s="34"/>
      <c r="E50" s="34"/>
      <c r="F50" s="111">
        <v>79.317506000000009</v>
      </c>
      <c r="G50" s="111">
        <v>3.3674810000000002</v>
      </c>
      <c r="H50" s="111">
        <v>3.932277</v>
      </c>
      <c r="I50" s="111">
        <v>7.1839820000000003</v>
      </c>
      <c r="J50" s="111">
        <v>13.140553000000001</v>
      </c>
      <c r="K50" s="111">
        <v>9.7146999999999997E-2</v>
      </c>
      <c r="L50" s="111">
        <v>2.6946999999999999E-2</v>
      </c>
      <c r="M50" s="111">
        <v>18.789261</v>
      </c>
      <c r="N50" s="111">
        <v>2.3787999999999996</v>
      </c>
      <c r="O50" s="111">
        <v>20.294293</v>
      </c>
      <c r="P50" s="111">
        <v>0</v>
      </c>
      <c r="Q50" s="111">
        <v>7.1087050000000005</v>
      </c>
      <c r="R50" s="111">
        <v>2.4729999999999999</v>
      </c>
      <c r="S50" s="111">
        <v>0</v>
      </c>
      <c r="T50" s="111">
        <v>0</v>
      </c>
      <c r="U50" s="111">
        <v>0</v>
      </c>
      <c r="V50" s="111">
        <v>0.52505999999999997</v>
      </c>
      <c r="W50" s="111">
        <v>0</v>
      </c>
      <c r="X50" s="111">
        <v>0</v>
      </c>
      <c r="Y50" s="111">
        <v>0</v>
      </c>
      <c r="Z50" s="111">
        <v>0</v>
      </c>
      <c r="AA50" s="111">
        <v>0</v>
      </c>
    </row>
    <row r="51" spans="1:27" ht="18" customHeight="1" x14ac:dyDescent="0.35">
      <c r="A51" s="9" t="s">
        <v>547</v>
      </c>
      <c r="B51" s="10" t="s">
        <v>158</v>
      </c>
      <c r="C51" s="9" t="s">
        <v>18</v>
      </c>
      <c r="D51" s="34"/>
      <c r="E51" s="34"/>
      <c r="F51" s="111">
        <v>50.306545999999997</v>
      </c>
      <c r="G51" s="111">
        <v>0</v>
      </c>
      <c r="H51" s="111">
        <v>3.7203430000000002</v>
      </c>
      <c r="I51" s="111">
        <v>18.241633</v>
      </c>
      <c r="J51" s="111">
        <v>0.90292499999999998</v>
      </c>
      <c r="K51" s="111">
        <v>1.339466</v>
      </c>
      <c r="L51" s="111">
        <v>0</v>
      </c>
      <c r="M51" s="111">
        <v>0</v>
      </c>
      <c r="N51" s="111">
        <v>12.363659</v>
      </c>
      <c r="O51" s="111">
        <v>0.89687899999999998</v>
      </c>
      <c r="P51" s="111">
        <v>0</v>
      </c>
      <c r="Q51" s="111">
        <v>4.4000000000000004</v>
      </c>
      <c r="R51" s="111">
        <v>0</v>
      </c>
      <c r="S51" s="111">
        <v>3.796233</v>
      </c>
      <c r="T51" s="111">
        <v>0</v>
      </c>
      <c r="U51" s="111">
        <v>0</v>
      </c>
      <c r="V51" s="111">
        <v>4.6454079999999998</v>
      </c>
      <c r="W51" s="111">
        <v>0</v>
      </c>
      <c r="X51" s="111">
        <v>0</v>
      </c>
      <c r="Y51" s="111">
        <v>0</v>
      </c>
      <c r="Z51" s="111">
        <v>0</v>
      </c>
      <c r="AA51" s="111">
        <v>0</v>
      </c>
    </row>
    <row r="52" spans="1:27" ht="18" customHeight="1" x14ac:dyDescent="0.35">
      <c r="A52" s="9" t="s">
        <v>380</v>
      </c>
      <c r="B52" s="10" t="s">
        <v>381</v>
      </c>
      <c r="C52" s="9" t="s">
        <v>382</v>
      </c>
      <c r="D52" s="34"/>
      <c r="E52" s="34"/>
      <c r="F52" s="111">
        <v>4277.7156400000013</v>
      </c>
      <c r="G52" s="111">
        <v>802.34053900000015</v>
      </c>
      <c r="H52" s="111">
        <v>104.75016199999999</v>
      </c>
      <c r="I52" s="111">
        <v>53.074131999999999</v>
      </c>
      <c r="J52" s="111">
        <v>55.602788000000004</v>
      </c>
      <c r="K52" s="111">
        <v>155.052539</v>
      </c>
      <c r="L52" s="111">
        <v>77.711947999999978</v>
      </c>
      <c r="M52" s="111">
        <v>930.21145700000011</v>
      </c>
      <c r="N52" s="111">
        <v>114.258787</v>
      </c>
      <c r="O52" s="111">
        <v>111.48391700000002</v>
      </c>
      <c r="P52" s="111">
        <v>92.512409999999988</v>
      </c>
      <c r="Q52" s="111">
        <v>111.75481099999999</v>
      </c>
      <c r="R52" s="111">
        <v>68.921108000000004</v>
      </c>
      <c r="S52" s="111">
        <v>60.613050999999999</v>
      </c>
      <c r="T52" s="111">
        <v>70.525248999999988</v>
      </c>
      <c r="U52" s="111">
        <v>100.86422699999999</v>
      </c>
      <c r="V52" s="111">
        <v>1368.038515</v>
      </c>
      <c r="W52" s="111">
        <v>0</v>
      </c>
      <c r="X52" s="111">
        <v>0</v>
      </c>
      <c r="Y52" s="111">
        <v>0</v>
      </c>
      <c r="Z52" s="111">
        <v>0</v>
      </c>
      <c r="AA52" s="111">
        <v>0</v>
      </c>
    </row>
    <row r="53" spans="1:27" ht="18" customHeight="1" x14ac:dyDescent="0.35">
      <c r="A53" s="9">
        <v>0</v>
      </c>
      <c r="B53" s="10" t="s">
        <v>296</v>
      </c>
      <c r="C53" s="9">
        <v>0</v>
      </c>
      <c r="D53" s="34"/>
      <c r="E53" s="34"/>
      <c r="F53" s="111">
        <v>0</v>
      </c>
      <c r="G53" s="111">
        <v>0</v>
      </c>
      <c r="H53" s="111">
        <v>0</v>
      </c>
      <c r="I53" s="111">
        <v>0</v>
      </c>
      <c r="J53" s="111">
        <v>0</v>
      </c>
      <c r="K53" s="111">
        <v>0</v>
      </c>
      <c r="L53" s="111">
        <v>0</v>
      </c>
      <c r="M53" s="111">
        <v>0</v>
      </c>
      <c r="N53" s="111">
        <v>0</v>
      </c>
      <c r="O53" s="111">
        <v>0</v>
      </c>
      <c r="P53" s="111">
        <v>0</v>
      </c>
      <c r="Q53" s="111">
        <v>0</v>
      </c>
      <c r="R53" s="111">
        <v>0</v>
      </c>
      <c r="S53" s="111">
        <v>0</v>
      </c>
      <c r="T53" s="111">
        <v>0</v>
      </c>
      <c r="U53" s="111">
        <v>0</v>
      </c>
      <c r="V53" s="111">
        <v>0</v>
      </c>
      <c r="W53" s="111">
        <v>0</v>
      </c>
      <c r="X53" s="111">
        <v>0</v>
      </c>
      <c r="Y53" s="111">
        <v>0</v>
      </c>
      <c r="Z53" s="111">
        <v>0</v>
      </c>
      <c r="AA53" s="111">
        <v>0</v>
      </c>
    </row>
    <row r="54" spans="1:27" ht="18" customHeight="1" x14ac:dyDescent="0.35">
      <c r="A54" s="9" t="s">
        <v>383</v>
      </c>
      <c r="B54" s="10" t="s">
        <v>384</v>
      </c>
      <c r="C54" s="9" t="s">
        <v>19</v>
      </c>
      <c r="D54" s="34"/>
      <c r="E54" s="34"/>
      <c r="F54" s="111">
        <v>1222.9659410000002</v>
      </c>
      <c r="G54" s="111">
        <v>88.92254299999999</v>
      </c>
      <c r="H54" s="111">
        <v>73.735437000000005</v>
      </c>
      <c r="I54" s="111">
        <v>44.364643000000001</v>
      </c>
      <c r="J54" s="111">
        <v>45.698090999999998</v>
      </c>
      <c r="K54" s="111">
        <v>110.24723999999999</v>
      </c>
      <c r="L54" s="111">
        <v>63.502542000000005</v>
      </c>
      <c r="M54" s="111">
        <v>120.69583200000001</v>
      </c>
      <c r="N54" s="111">
        <v>89.894925999999998</v>
      </c>
      <c r="O54" s="111">
        <v>78.047702000000001</v>
      </c>
      <c r="P54" s="111">
        <v>83.015709999999999</v>
      </c>
      <c r="Q54" s="111">
        <v>84.698672999999999</v>
      </c>
      <c r="R54" s="111">
        <v>64.662351000000001</v>
      </c>
      <c r="S54" s="111">
        <v>56.561930000000004</v>
      </c>
      <c r="T54" s="111">
        <v>68.654342999999997</v>
      </c>
      <c r="U54" s="111">
        <v>85.873758000000009</v>
      </c>
      <c r="V54" s="111">
        <v>64.390219999999999</v>
      </c>
      <c r="W54" s="111">
        <v>0</v>
      </c>
      <c r="X54" s="111">
        <v>0</v>
      </c>
      <c r="Y54" s="111">
        <v>0</v>
      </c>
      <c r="Z54" s="111">
        <v>0</v>
      </c>
      <c r="AA54" s="111">
        <v>0</v>
      </c>
    </row>
    <row r="55" spans="1:27" ht="18" customHeight="1" x14ac:dyDescent="0.35">
      <c r="A55" s="9" t="s">
        <v>385</v>
      </c>
      <c r="B55" s="10" t="s">
        <v>386</v>
      </c>
      <c r="C55" s="9" t="s">
        <v>20</v>
      </c>
      <c r="D55" s="34"/>
      <c r="E55" s="34"/>
      <c r="F55" s="111">
        <v>2961.4792150000003</v>
      </c>
      <c r="G55" s="111">
        <v>708.40231800000004</v>
      </c>
      <c r="H55" s="111">
        <v>27.955431000000001</v>
      </c>
      <c r="I55" s="111">
        <v>4.4712170000000002</v>
      </c>
      <c r="J55" s="111">
        <v>8.1622819999999994</v>
      </c>
      <c r="K55" s="111">
        <v>44.658227000000004</v>
      </c>
      <c r="L55" s="111">
        <v>12.876366000000001</v>
      </c>
      <c r="M55" s="111">
        <v>798.98864700000001</v>
      </c>
      <c r="N55" s="111">
        <v>7.4335079999999998</v>
      </c>
      <c r="O55" s="111">
        <v>10.845661</v>
      </c>
      <c r="P55" s="111">
        <v>9.2404500000000009</v>
      </c>
      <c r="Q55" s="111">
        <v>1.8960519999999998</v>
      </c>
      <c r="R55" s="111">
        <v>4.1835719999999998</v>
      </c>
      <c r="S55" s="111">
        <v>4.0014560000000001</v>
      </c>
      <c r="T55" s="111">
        <v>1.6055759999999999</v>
      </c>
      <c r="U55" s="111">
        <v>14.893673000000001</v>
      </c>
      <c r="V55" s="111">
        <v>1301.864779</v>
      </c>
      <c r="W55" s="111">
        <v>0</v>
      </c>
      <c r="X55" s="111">
        <v>0</v>
      </c>
      <c r="Y55" s="111">
        <v>0</v>
      </c>
      <c r="Z55" s="111">
        <v>0</v>
      </c>
      <c r="AA55" s="111">
        <v>0</v>
      </c>
    </row>
    <row r="56" spans="1:27" ht="18" customHeight="1" x14ac:dyDescent="0.35">
      <c r="A56" s="9" t="s">
        <v>387</v>
      </c>
      <c r="B56" s="10" t="s">
        <v>388</v>
      </c>
      <c r="C56" s="9" t="s">
        <v>389</v>
      </c>
      <c r="D56" s="34"/>
      <c r="E56" s="34"/>
      <c r="F56" s="111">
        <v>0</v>
      </c>
      <c r="G56" s="111">
        <v>0</v>
      </c>
      <c r="H56" s="111">
        <v>0</v>
      </c>
      <c r="I56" s="111">
        <v>0</v>
      </c>
      <c r="J56" s="111">
        <v>0</v>
      </c>
      <c r="K56" s="111">
        <v>0</v>
      </c>
      <c r="L56" s="111">
        <v>0</v>
      </c>
      <c r="M56" s="111">
        <v>0</v>
      </c>
      <c r="N56" s="111">
        <v>0</v>
      </c>
      <c r="O56" s="111">
        <v>0</v>
      </c>
      <c r="P56" s="111">
        <v>0</v>
      </c>
      <c r="Q56" s="111">
        <v>0</v>
      </c>
      <c r="R56" s="111">
        <v>0</v>
      </c>
      <c r="S56" s="111">
        <v>0</v>
      </c>
      <c r="T56" s="111">
        <v>0</v>
      </c>
      <c r="U56" s="111">
        <v>0</v>
      </c>
      <c r="V56" s="111">
        <v>0</v>
      </c>
      <c r="W56" s="111">
        <v>0</v>
      </c>
      <c r="X56" s="111">
        <v>0</v>
      </c>
      <c r="Y56" s="111">
        <v>0</v>
      </c>
      <c r="Z56" s="111">
        <v>0</v>
      </c>
      <c r="AA56" s="111">
        <v>0</v>
      </c>
    </row>
    <row r="57" spans="1:27" ht="18" customHeight="1" x14ac:dyDescent="0.35">
      <c r="A57" s="9" t="s">
        <v>390</v>
      </c>
      <c r="B57" s="10" t="s">
        <v>391</v>
      </c>
      <c r="C57" s="9" t="s">
        <v>392</v>
      </c>
      <c r="D57" s="34"/>
      <c r="E57" s="34"/>
      <c r="F57" s="111">
        <v>0</v>
      </c>
      <c r="G57" s="111">
        <v>0</v>
      </c>
      <c r="H57" s="111">
        <v>0</v>
      </c>
      <c r="I57" s="111">
        <v>0</v>
      </c>
      <c r="J57" s="111">
        <v>0</v>
      </c>
      <c r="K57" s="111">
        <v>0</v>
      </c>
      <c r="L57" s="111">
        <v>0</v>
      </c>
      <c r="M57" s="111">
        <v>0</v>
      </c>
      <c r="N57" s="111">
        <v>0</v>
      </c>
      <c r="O57" s="111">
        <v>0</v>
      </c>
      <c r="P57" s="111">
        <v>0</v>
      </c>
      <c r="Q57" s="111">
        <v>0</v>
      </c>
      <c r="R57" s="111">
        <v>0</v>
      </c>
      <c r="S57" s="111">
        <v>0</v>
      </c>
      <c r="T57" s="111">
        <v>0</v>
      </c>
      <c r="U57" s="111">
        <v>0</v>
      </c>
      <c r="V57" s="111">
        <v>0</v>
      </c>
      <c r="W57" s="111">
        <v>0</v>
      </c>
      <c r="X57" s="111">
        <v>0</v>
      </c>
      <c r="Y57" s="111">
        <v>0</v>
      </c>
      <c r="Z57" s="111">
        <v>0</v>
      </c>
      <c r="AA57" s="111">
        <v>0</v>
      </c>
    </row>
    <row r="58" spans="1:27" ht="31.2" x14ac:dyDescent="0.35">
      <c r="A58" s="9" t="s">
        <v>393</v>
      </c>
      <c r="B58" s="10" t="s">
        <v>394</v>
      </c>
      <c r="C58" s="9" t="s">
        <v>395</v>
      </c>
      <c r="D58" s="34"/>
      <c r="E58" s="34"/>
      <c r="F58" s="111">
        <v>3.6938490000000002</v>
      </c>
      <c r="G58" s="111">
        <v>0</v>
      </c>
      <c r="H58" s="111">
        <v>2.1136729999999999</v>
      </c>
      <c r="I58" s="111">
        <v>0</v>
      </c>
      <c r="J58" s="111">
        <v>0</v>
      </c>
      <c r="K58" s="111">
        <v>0</v>
      </c>
      <c r="L58" s="111">
        <v>0</v>
      </c>
      <c r="M58" s="111">
        <v>0</v>
      </c>
      <c r="N58" s="111">
        <v>0</v>
      </c>
      <c r="O58" s="111">
        <v>0</v>
      </c>
      <c r="P58" s="111">
        <v>0</v>
      </c>
      <c r="Q58" s="111">
        <v>0</v>
      </c>
      <c r="R58" s="111">
        <v>0</v>
      </c>
      <c r="S58" s="111">
        <v>0</v>
      </c>
      <c r="T58" s="111">
        <v>0</v>
      </c>
      <c r="U58" s="111">
        <v>0</v>
      </c>
      <c r="V58" s="111">
        <v>1.580176</v>
      </c>
      <c r="W58" s="111">
        <v>0</v>
      </c>
      <c r="X58" s="111">
        <v>0</v>
      </c>
      <c r="Y58" s="111">
        <v>0</v>
      </c>
      <c r="Z58" s="111">
        <v>0</v>
      </c>
      <c r="AA58" s="111">
        <v>0</v>
      </c>
    </row>
    <row r="59" spans="1:27" ht="18" customHeight="1" x14ac:dyDescent="0.35">
      <c r="A59" s="9" t="s">
        <v>396</v>
      </c>
      <c r="B59" s="10" t="s">
        <v>397</v>
      </c>
      <c r="C59" s="9" t="s">
        <v>398</v>
      </c>
      <c r="D59" s="34"/>
      <c r="E59" s="34"/>
      <c r="F59" s="111">
        <v>8.2614889999999992</v>
      </c>
      <c r="G59" s="111">
        <v>2.64486</v>
      </c>
      <c r="H59" s="111">
        <v>0</v>
      </c>
      <c r="I59" s="111">
        <v>3.9961169999999999</v>
      </c>
      <c r="J59" s="111">
        <v>0</v>
      </c>
      <c r="K59" s="111">
        <v>0</v>
      </c>
      <c r="L59" s="111">
        <v>0</v>
      </c>
      <c r="M59" s="111">
        <v>0</v>
      </c>
      <c r="N59" s="111">
        <v>0</v>
      </c>
      <c r="O59" s="111">
        <v>1.620512</v>
      </c>
      <c r="P59" s="111">
        <v>0</v>
      </c>
      <c r="Q59" s="111">
        <v>0</v>
      </c>
      <c r="R59" s="111">
        <v>0</v>
      </c>
      <c r="S59" s="111">
        <v>0</v>
      </c>
      <c r="T59" s="111">
        <v>0</v>
      </c>
      <c r="U59" s="111">
        <v>0</v>
      </c>
      <c r="V59" s="111">
        <v>0</v>
      </c>
      <c r="W59" s="111">
        <v>0</v>
      </c>
      <c r="X59" s="111">
        <v>0</v>
      </c>
      <c r="Y59" s="111">
        <v>0</v>
      </c>
      <c r="Z59" s="111">
        <v>0</v>
      </c>
      <c r="AA59" s="111">
        <v>0</v>
      </c>
    </row>
    <row r="60" spans="1:27" ht="18" customHeight="1" x14ac:dyDescent="0.35">
      <c r="A60" s="9" t="s">
        <v>399</v>
      </c>
      <c r="B60" s="10" t="s">
        <v>581</v>
      </c>
      <c r="C60" s="9" t="s">
        <v>24</v>
      </c>
      <c r="D60" s="34"/>
      <c r="E60" s="34"/>
      <c r="F60" s="111">
        <v>74.850496000000007</v>
      </c>
      <c r="G60" s="111">
        <v>0.65316699999999994</v>
      </c>
      <c r="H60" s="111">
        <v>2.0652999999999998E-2</v>
      </c>
      <c r="I60" s="111">
        <v>2.3599999999999999E-2</v>
      </c>
      <c r="J60" s="111">
        <v>1.7143170000000001</v>
      </c>
      <c r="K60" s="111">
        <v>0.02</v>
      </c>
      <c r="L60" s="111">
        <v>0</v>
      </c>
      <c r="M60" s="111">
        <v>9.7495410000000007</v>
      </c>
      <c r="N60" s="111">
        <v>16.825568000000001</v>
      </c>
      <c r="O60" s="111">
        <v>20.345479999999998</v>
      </c>
      <c r="P60" s="111">
        <v>0.19917899999999999</v>
      </c>
      <c r="Q60" s="111">
        <v>25.078707000000001</v>
      </c>
      <c r="R60" s="111">
        <v>5.4822999999999997E-2</v>
      </c>
      <c r="S60" s="111">
        <v>3.2381E-2</v>
      </c>
      <c r="T60" s="111">
        <v>2.6128999999999999E-2</v>
      </c>
      <c r="U60" s="111">
        <v>7.3024000000000006E-2</v>
      </c>
      <c r="V60" s="111">
        <v>3.3926999999999999E-2</v>
      </c>
      <c r="W60" s="111">
        <v>0</v>
      </c>
      <c r="X60" s="111">
        <v>0</v>
      </c>
      <c r="Y60" s="111">
        <v>0</v>
      </c>
      <c r="Z60" s="111">
        <v>0</v>
      </c>
      <c r="AA60" s="111">
        <v>0</v>
      </c>
    </row>
    <row r="61" spans="1:27" x14ac:dyDescent="0.35">
      <c r="A61" s="9" t="s">
        <v>400</v>
      </c>
      <c r="B61" s="10" t="s">
        <v>401</v>
      </c>
      <c r="C61" s="9" t="s">
        <v>402</v>
      </c>
      <c r="D61" s="34"/>
      <c r="E61" s="34"/>
      <c r="F61" s="111">
        <v>1.3641700000000001</v>
      </c>
      <c r="G61" s="111">
        <v>0.37563400000000002</v>
      </c>
      <c r="H61" s="111">
        <v>3.6830000000000002E-2</v>
      </c>
      <c r="I61" s="111">
        <v>2.4313999999999999E-2</v>
      </c>
      <c r="J61" s="111">
        <v>2.8098000000000001E-2</v>
      </c>
      <c r="K61" s="111">
        <v>3.4007999999999997E-2</v>
      </c>
      <c r="L61" s="111">
        <v>4.2909000000000003E-2</v>
      </c>
      <c r="M61" s="111">
        <v>8.5597000000000006E-2</v>
      </c>
      <c r="N61" s="111">
        <v>4.6093000000000002E-2</v>
      </c>
      <c r="O61" s="111">
        <v>0.22761100000000001</v>
      </c>
      <c r="P61" s="111">
        <v>5.7070999999999997E-2</v>
      </c>
      <c r="Q61" s="111">
        <v>8.1379000000000007E-2</v>
      </c>
      <c r="R61" s="111">
        <v>2.0362000000000002E-2</v>
      </c>
      <c r="S61" s="111">
        <v>1.7284000000000001E-2</v>
      </c>
      <c r="T61" s="111">
        <v>0.239201</v>
      </c>
      <c r="U61" s="111">
        <v>2.3772000000000001E-2</v>
      </c>
      <c r="V61" s="111">
        <v>2.4007000000000001E-2</v>
      </c>
      <c r="W61" s="111">
        <v>0</v>
      </c>
      <c r="X61" s="111">
        <v>0</v>
      </c>
      <c r="Y61" s="111">
        <v>0</v>
      </c>
      <c r="Z61" s="111">
        <v>0</v>
      </c>
      <c r="AA61" s="111">
        <v>0</v>
      </c>
    </row>
    <row r="62" spans="1:27" ht="18" customHeight="1" x14ac:dyDescent="0.35">
      <c r="A62" s="9" t="s">
        <v>403</v>
      </c>
      <c r="B62" s="10" t="s">
        <v>404</v>
      </c>
      <c r="C62" s="9" t="s">
        <v>405</v>
      </c>
      <c r="D62" s="34"/>
      <c r="E62" s="34"/>
      <c r="F62" s="111">
        <v>3.4650350000000003</v>
      </c>
      <c r="G62" s="111">
        <v>0.76201700000000006</v>
      </c>
      <c r="H62" s="111">
        <v>0.70009299999999997</v>
      </c>
      <c r="I62" s="111">
        <v>0.19424100000000002</v>
      </c>
      <c r="J62" s="111">
        <v>0</v>
      </c>
      <c r="K62" s="111">
        <v>7.5663999999999995E-2</v>
      </c>
      <c r="L62" s="111">
        <v>0.44013099999999999</v>
      </c>
      <c r="M62" s="111">
        <v>0.69184000000000001</v>
      </c>
      <c r="N62" s="111">
        <v>5.8692000000000001E-2</v>
      </c>
      <c r="O62" s="111">
        <v>0.396951</v>
      </c>
      <c r="P62" s="111">
        <v>0</v>
      </c>
      <c r="Q62" s="111">
        <v>0</v>
      </c>
      <c r="R62" s="111">
        <v>0</v>
      </c>
      <c r="S62" s="111">
        <v>0</v>
      </c>
      <c r="T62" s="111">
        <v>0</v>
      </c>
      <c r="U62" s="111">
        <v>0</v>
      </c>
      <c r="V62" s="111">
        <v>0.14540599999999998</v>
      </c>
      <c r="W62" s="111">
        <v>0</v>
      </c>
      <c r="X62" s="111">
        <v>0</v>
      </c>
      <c r="Y62" s="111">
        <v>0</v>
      </c>
      <c r="Z62" s="111">
        <v>0</v>
      </c>
      <c r="AA62" s="111">
        <v>0</v>
      </c>
    </row>
    <row r="63" spans="1:27" ht="18" customHeight="1" x14ac:dyDescent="0.35">
      <c r="A63" s="9" t="s">
        <v>406</v>
      </c>
      <c r="B63" s="10" t="s">
        <v>407</v>
      </c>
      <c r="C63" s="9" t="s">
        <v>25</v>
      </c>
      <c r="D63" s="34"/>
      <c r="E63" s="34"/>
      <c r="F63" s="111">
        <v>1.6354450000000003</v>
      </c>
      <c r="G63" s="111">
        <v>0.58000000000000007</v>
      </c>
      <c r="H63" s="111">
        <v>0.18804499999999999</v>
      </c>
      <c r="I63" s="111">
        <v>0</v>
      </c>
      <c r="J63" s="111">
        <v>0</v>
      </c>
      <c r="K63" s="111">
        <v>1.7399999999999999E-2</v>
      </c>
      <c r="L63" s="111">
        <v>0.85000000000000009</v>
      </c>
      <c r="M63" s="111">
        <v>0</v>
      </c>
      <c r="N63" s="111">
        <v>0</v>
      </c>
      <c r="O63" s="111">
        <v>0</v>
      </c>
      <c r="P63" s="111">
        <v>0</v>
      </c>
      <c r="Q63" s="111">
        <v>0</v>
      </c>
      <c r="R63" s="111">
        <v>0</v>
      </c>
      <c r="S63" s="111">
        <v>0</v>
      </c>
      <c r="T63" s="111">
        <v>0</v>
      </c>
      <c r="U63" s="111">
        <v>0</v>
      </c>
      <c r="V63" s="111">
        <v>0</v>
      </c>
      <c r="W63" s="111">
        <v>0</v>
      </c>
      <c r="X63" s="111">
        <v>0</v>
      </c>
      <c r="Y63" s="111">
        <v>0</v>
      </c>
      <c r="Z63" s="111">
        <v>0</v>
      </c>
      <c r="AA63" s="111">
        <v>0</v>
      </c>
    </row>
    <row r="64" spans="1:27" ht="18" hidden="1" customHeight="1" x14ac:dyDescent="0.35">
      <c r="A64" s="9" t="s">
        <v>408</v>
      </c>
      <c r="B64" s="10" t="s">
        <v>409</v>
      </c>
      <c r="C64" s="9" t="s">
        <v>410</v>
      </c>
      <c r="D64" s="34"/>
      <c r="E64" s="34"/>
      <c r="F64" s="111">
        <v>0</v>
      </c>
      <c r="G64" s="111">
        <v>0</v>
      </c>
      <c r="H64" s="111">
        <v>0</v>
      </c>
      <c r="I64" s="111">
        <v>0</v>
      </c>
      <c r="J64" s="111">
        <v>0</v>
      </c>
      <c r="K64" s="111">
        <v>0</v>
      </c>
      <c r="L64" s="111">
        <v>0</v>
      </c>
      <c r="M64" s="111">
        <v>0</v>
      </c>
      <c r="N64" s="111">
        <v>0</v>
      </c>
      <c r="O64" s="111">
        <v>0</v>
      </c>
      <c r="P64" s="111">
        <v>0</v>
      </c>
      <c r="Q64" s="111">
        <v>0</v>
      </c>
      <c r="R64" s="111">
        <v>0</v>
      </c>
      <c r="S64" s="111">
        <v>0</v>
      </c>
      <c r="T64" s="111">
        <v>0</v>
      </c>
      <c r="U64" s="111">
        <v>0</v>
      </c>
      <c r="V64" s="111">
        <v>0</v>
      </c>
      <c r="W64" s="111">
        <v>0</v>
      </c>
      <c r="X64" s="111">
        <v>0</v>
      </c>
      <c r="Y64" s="111">
        <v>0</v>
      </c>
      <c r="Z64" s="111">
        <v>0</v>
      </c>
      <c r="AA64" s="111">
        <v>0</v>
      </c>
    </row>
    <row r="65" spans="1:27" ht="18" customHeight="1" x14ac:dyDescent="0.35">
      <c r="A65" s="9" t="s">
        <v>411</v>
      </c>
      <c r="B65" s="10" t="s">
        <v>412</v>
      </c>
      <c r="C65" s="9" t="s">
        <v>413</v>
      </c>
      <c r="D65" s="34"/>
      <c r="E65" s="34"/>
      <c r="F65" s="111">
        <v>5.4945409999999999</v>
      </c>
      <c r="G65" s="111">
        <v>3.8526760000000002</v>
      </c>
      <c r="H65" s="111">
        <v>0.186385</v>
      </c>
      <c r="I65" s="111">
        <v>0</v>
      </c>
      <c r="J65" s="111">
        <v>0</v>
      </c>
      <c r="K65" s="111">
        <v>0</v>
      </c>
      <c r="L65" s="111">
        <v>0</v>
      </c>
      <c r="M65" s="111">
        <v>0</v>
      </c>
      <c r="N65" s="111">
        <v>0</v>
      </c>
      <c r="O65" s="111">
        <v>0</v>
      </c>
      <c r="P65" s="111">
        <v>0</v>
      </c>
      <c r="Q65" s="111">
        <v>0</v>
      </c>
      <c r="R65" s="111">
        <v>0</v>
      </c>
      <c r="S65" s="111">
        <v>0</v>
      </c>
      <c r="T65" s="111">
        <v>0</v>
      </c>
      <c r="U65" s="111">
        <v>0</v>
      </c>
      <c r="V65" s="111">
        <v>1.4554800000000001</v>
      </c>
      <c r="W65" s="111">
        <v>0</v>
      </c>
      <c r="X65" s="111">
        <v>0</v>
      </c>
      <c r="Y65" s="111">
        <v>0</v>
      </c>
      <c r="Z65" s="111">
        <v>0</v>
      </c>
      <c r="AA65" s="111">
        <v>0</v>
      </c>
    </row>
    <row r="66" spans="1:27" x14ac:dyDescent="0.35">
      <c r="A66" s="9" t="s">
        <v>414</v>
      </c>
      <c r="B66" s="10" t="s">
        <v>415</v>
      </c>
      <c r="C66" s="9" t="s">
        <v>29</v>
      </c>
      <c r="D66" s="34"/>
      <c r="E66" s="34"/>
      <c r="F66" s="111">
        <v>11.029107</v>
      </c>
      <c r="G66" s="111">
        <v>1.0902050000000001</v>
      </c>
      <c r="H66" s="111">
        <v>0</v>
      </c>
      <c r="I66" s="111">
        <v>0.32088699999999998</v>
      </c>
      <c r="J66" s="111">
        <v>0.23687</v>
      </c>
      <c r="K66" s="111">
        <v>0</v>
      </c>
      <c r="L66" s="111">
        <v>0</v>
      </c>
      <c r="M66" s="111">
        <v>0</v>
      </c>
      <c r="N66" s="111">
        <v>0.18754399999999999</v>
      </c>
      <c r="O66" s="111">
        <v>0</v>
      </c>
      <c r="P66" s="111">
        <v>0.249885</v>
      </c>
      <c r="Q66" s="111">
        <v>0</v>
      </c>
      <c r="R66" s="111">
        <v>0.35166999999999998</v>
      </c>
      <c r="S66" s="111">
        <v>0</v>
      </c>
      <c r="T66" s="111">
        <v>2.3213000000000001E-2</v>
      </c>
      <c r="U66" s="111">
        <v>2.8833000000000001E-2</v>
      </c>
      <c r="V66" s="111">
        <v>8.5399999999999991</v>
      </c>
      <c r="W66" s="111">
        <v>0</v>
      </c>
      <c r="X66" s="111">
        <v>0</v>
      </c>
      <c r="Y66" s="111">
        <v>0</v>
      </c>
      <c r="Z66" s="111">
        <v>0</v>
      </c>
      <c r="AA66" s="111">
        <v>0</v>
      </c>
    </row>
    <row r="67" spans="1:27" ht="31.2" x14ac:dyDescent="0.35">
      <c r="A67" s="9" t="s">
        <v>416</v>
      </c>
      <c r="B67" s="10" t="s">
        <v>417</v>
      </c>
      <c r="C67" s="9" t="s">
        <v>418</v>
      </c>
      <c r="D67" s="34"/>
      <c r="E67" s="34"/>
      <c r="F67" s="111">
        <v>261.38541800000002</v>
      </c>
      <c r="G67" s="111">
        <v>15.617141</v>
      </c>
      <c r="H67" s="111">
        <v>6.799061</v>
      </c>
      <c r="I67" s="111">
        <v>3.0687509999999998</v>
      </c>
      <c r="J67" s="111">
        <v>8.4054979999999997</v>
      </c>
      <c r="K67" s="111">
        <v>22.607285000000001</v>
      </c>
      <c r="L67" s="111">
        <v>3.355693</v>
      </c>
      <c r="M67" s="111">
        <v>18.716152000000001</v>
      </c>
      <c r="N67" s="111">
        <v>25.795427</v>
      </c>
      <c r="O67" s="111">
        <v>17.877949000000001</v>
      </c>
      <c r="P67" s="111">
        <v>15.289474999999999</v>
      </c>
      <c r="Q67" s="111">
        <v>12.129716</v>
      </c>
      <c r="R67" s="111">
        <v>23.932442000000002</v>
      </c>
      <c r="S67" s="111">
        <v>14.743796</v>
      </c>
      <c r="T67" s="111">
        <v>11.81038</v>
      </c>
      <c r="U67" s="111">
        <v>27.955622000000002</v>
      </c>
      <c r="V67" s="111">
        <v>33.281030000000001</v>
      </c>
      <c r="W67" s="111">
        <v>0</v>
      </c>
      <c r="X67" s="111">
        <v>0</v>
      </c>
      <c r="Y67" s="111">
        <v>0</v>
      </c>
      <c r="Z67" s="111">
        <v>0</v>
      </c>
      <c r="AA67" s="111">
        <v>0</v>
      </c>
    </row>
    <row r="68" spans="1:27" x14ac:dyDescent="0.35">
      <c r="A68" s="9" t="s">
        <v>419</v>
      </c>
      <c r="B68" s="10" t="s">
        <v>420</v>
      </c>
      <c r="C68" s="9" t="s">
        <v>421</v>
      </c>
      <c r="D68" s="34"/>
      <c r="E68" s="34"/>
      <c r="F68" s="111">
        <v>1567.5104290000004</v>
      </c>
      <c r="G68" s="111">
        <v>99.404660000000007</v>
      </c>
      <c r="H68" s="111">
        <v>58.604779999999998</v>
      </c>
      <c r="I68" s="111">
        <v>113.338852</v>
      </c>
      <c r="J68" s="111">
        <v>32.244295999999999</v>
      </c>
      <c r="K68" s="111">
        <v>79.932267999999993</v>
      </c>
      <c r="L68" s="111">
        <v>277.26378699999998</v>
      </c>
      <c r="M68" s="111">
        <v>70.289363000000009</v>
      </c>
      <c r="N68" s="111">
        <v>121.044432</v>
      </c>
      <c r="O68" s="111">
        <v>39.970822999999996</v>
      </c>
      <c r="P68" s="111">
        <v>80.201167999999996</v>
      </c>
      <c r="Q68" s="111">
        <v>108.587761</v>
      </c>
      <c r="R68" s="111">
        <v>68.836168000000001</v>
      </c>
      <c r="S68" s="111">
        <v>45.412960999999996</v>
      </c>
      <c r="T68" s="111">
        <v>121.080609</v>
      </c>
      <c r="U68" s="111">
        <v>93.874773000000005</v>
      </c>
      <c r="V68" s="111">
        <v>157.42372799999998</v>
      </c>
      <c r="W68" s="111">
        <v>0</v>
      </c>
      <c r="X68" s="111">
        <v>0</v>
      </c>
      <c r="Y68" s="111">
        <v>0</v>
      </c>
      <c r="Z68" s="111">
        <v>0</v>
      </c>
      <c r="AA68" s="111">
        <v>0</v>
      </c>
    </row>
    <row r="69" spans="1:27" x14ac:dyDescent="0.35">
      <c r="A69" s="9">
        <v>0</v>
      </c>
      <c r="B69" s="10" t="s">
        <v>296</v>
      </c>
      <c r="C69" s="9">
        <v>0</v>
      </c>
      <c r="D69" s="34"/>
      <c r="E69" s="34"/>
      <c r="F69" s="111"/>
      <c r="G69" s="111">
        <v>0</v>
      </c>
      <c r="H69" s="111">
        <v>0</v>
      </c>
      <c r="I69" s="111">
        <v>0</v>
      </c>
      <c r="J69" s="111">
        <v>0</v>
      </c>
      <c r="K69" s="111">
        <v>0</v>
      </c>
      <c r="L69" s="111">
        <v>0</v>
      </c>
      <c r="M69" s="111">
        <v>0</v>
      </c>
      <c r="N69" s="111">
        <v>0</v>
      </c>
      <c r="O69" s="111">
        <v>0</v>
      </c>
      <c r="P69" s="111">
        <v>0</v>
      </c>
      <c r="Q69" s="111">
        <v>0</v>
      </c>
      <c r="R69" s="111">
        <v>0</v>
      </c>
      <c r="S69" s="111">
        <v>0</v>
      </c>
      <c r="T69" s="111">
        <v>0</v>
      </c>
      <c r="U69" s="111">
        <v>0</v>
      </c>
      <c r="V69" s="111">
        <v>0</v>
      </c>
      <c r="W69" s="111">
        <v>0</v>
      </c>
      <c r="X69" s="111">
        <v>0</v>
      </c>
      <c r="Y69" s="111">
        <v>0</v>
      </c>
      <c r="Z69" s="111">
        <v>0</v>
      </c>
      <c r="AA69" s="111">
        <v>0</v>
      </c>
    </row>
    <row r="70" spans="1:27" x14ac:dyDescent="0.35">
      <c r="A70" s="9" t="s">
        <v>423</v>
      </c>
      <c r="B70" s="10" t="s">
        <v>424</v>
      </c>
      <c r="C70" s="9" t="s">
        <v>422</v>
      </c>
      <c r="D70" s="34"/>
      <c r="E70" s="34"/>
      <c r="F70" s="111">
        <v>82.373927000000009</v>
      </c>
      <c r="G70" s="111">
        <v>0.80007300000000003</v>
      </c>
      <c r="H70" s="111">
        <v>25.216752</v>
      </c>
      <c r="I70" s="111">
        <v>0</v>
      </c>
      <c r="J70" s="111">
        <v>0.79666199999999998</v>
      </c>
      <c r="K70" s="111">
        <v>0</v>
      </c>
      <c r="L70" s="111">
        <v>0.29307899999999998</v>
      </c>
      <c r="M70" s="111">
        <v>1.407829</v>
      </c>
      <c r="N70" s="111">
        <v>13.653373999999999</v>
      </c>
      <c r="O70" s="111">
        <v>5.3224460000000002</v>
      </c>
      <c r="P70" s="111">
        <v>4.42788</v>
      </c>
      <c r="Q70" s="111">
        <v>9.5192560000000004</v>
      </c>
      <c r="R70" s="111">
        <v>2.5623559999999999</v>
      </c>
      <c r="S70" s="111">
        <v>0</v>
      </c>
      <c r="T70" s="111">
        <v>5.2318550000000004</v>
      </c>
      <c r="U70" s="111">
        <v>5.8998929999999996</v>
      </c>
      <c r="V70" s="111">
        <v>7.2424720000000002</v>
      </c>
      <c r="W70" s="111">
        <v>0</v>
      </c>
      <c r="X70" s="111">
        <v>0</v>
      </c>
      <c r="Y70" s="111">
        <v>0</v>
      </c>
      <c r="Z70" s="111">
        <v>0</v>
      </c>
      <c r="AA70" s="111">
        <v>0</v>
      </c>
    </row>
    <row r="71" spans="1:27" x14ac:dyDescent="0.35">
      <c r="A71" s="9" t="s">
        <v>425</v>
      </c>
      <c r="B71" s="10" t="s">
        <v>426</v>
      </c>
      <c r="C71" s="9" t="s">
        <v>427</v>
      </c>
      <c r="D71" s="34"/>
      <c r="E71" s="34"/>
      <c r="F71" s="111">
        <v>1485.1365020000003</v>
      </c>
      <c r="G71" s="111">
        <v>98.604587000000009</v>
      </c>
      <c r="H71" s="111">
        <v>33.388027999999998</v>
      </c>
      <c r="I71" s="111">
        <v>113.338852</v>
      </c>
      <c r="J71" s="111">
        <v>31.447634000000001</v>
      </c>
      <c r="K71" s="111">
        <v>79.932267999999993</v>
      </c>
      <c r="L71" s="111">
        <v>276.970708</v>
      </c>
      <c r="M71" s="111">
        <v>68.881534000000002</v>
      </c>
      <c r="N71" s="111">
        <v>107.391058</v>
      </c>
      <c r="O71" s="111">
        <v>34.648376999999996</v>
      </c>
      <c r="P71" s="111">
        <v>75.773287999999994</v>
      </c>
      <c r="Q71" s="111">
        <v>99.068505000000002</v>
      </c>
      <c r="R71" s="111">
        <v>66.273812000000007</v>
      </c>
      <c r="S71" s="111">
        <v>45.412960999999996</v>
      </c>
      <c r="T71" s="111">
        <v>115.848754</v>
      </c>
      <c r="U71" s="111">
        <v>87.974879999999999</v>
      </c>
      <c r="V71" s="111">
        <v>150.18125599999999</v>
      </c>
      <c r="W71" s="111">
        <v>0</v>
      </c>
      <c r="X71" s="111">
        <v>0</v>
      </c>
      <c r="Y71" s="111">
        <v>0</v>
      </c>
      <c r="Z71" s="111">
        <v>0</v>
      </c>
      <c r="AA71" s="111">
        <v>0</v>
      </c>
    </row>
    <row r="72" spans="1:27" x14ac:dyDescent="0.35">
      <c r="A72" s="9" t="s">
        <v>428</v>
      </c>
      <c r="B72" s="10" t="s">
        <v>429</v>
      </c>
      <c r="C72" s="9" t="s">
        <v>430</v>
      </c>
      <c r="D72" s="34"/>
      <c r="E72" s="34"/>
      <c r="F72" s="111">
        <v>0</v>
      </c>
      <c r="G72" s="111">
        <v>0</v>
      </c>
      <c r="H72" s="111">
        <v>0</v>
      </c>
      <c r="I72" s="111">
        <v>0</v>
      </c>
      <c r="J72" s="111">
        <v>0</v>
      </c>
      <c r="K72" s="111">
        <v>0</v>
      </c>
      <c r="L72" s="111">
        <v>0</v>
      </c>
      <c r="M72" s="111">
        <v>0</v>
      </c>
      <c r="N72" s="111">
        <v>0</v>
      </c>
      <c r="O72" s="111">
        <v>0</v>
      </c>
      <c r="P72" s="111">
        <v>0</v>
      </c>
      <c r="Q72" s="111">
        <v>0</v>
      </c>
      <c r="R72" s="111">
        <v>0</v>
      </c>
      <c r="S72" s="111">
        <v>0</v>
      </c>
      <c r="T72" s="111">
        <v>0</v>
      </c>
      <c r="U72" s="111">
        <v>0</v>
      </c>
      <c r="V72" s="111">
        <v>0</v>
      </c>
      <c r="W72" s="111">
        <v>0</v>
      </c>
      <c r="X72" s="111">
        <v>0</v>
      </c>
      <c r="Y72" s="111">
        <v>0</v>
      </c>
      <c r="Z72" s="111">
        <v>0</v>
      </c>
      <c r="AA72" s="111">
        <v>0</v>
      </c>
    </row>
    <row r="73" spans="1:27" s="65" customFormat="1" ht="18" customHeight="1" x14ac:dyDescent="0.35">
      <c r="A73" s="12">
        <v>3</v>
      </c>
      <c r="B73" s="91" t="s">
        <v>431</v>
      </c>
      <c r="C73" s="12" t="s">
        <v>432</v>
      </c>
      <c r="D73" s="31"/>
      <c r="E73" s="31"/>
      <c r="F73" s="109">
        <v>1280.8189790000001</v>
      </c>
      <c r="G73" s="109">
        <v>61.787401000000003</v>
      </c>
      <c r="H73" s="109">
        <v>1.9506100000000004</v>
      </c>
      <c r="I73" s="109">
        <v>7.2206219999999997</v>
      </c>
      <c r="J73" s="109">
        <v>22.870887999999997</v>
      </c>
      <c r="K73" s="109">
        <v>417.25438100000002</v>
      </c>
      <c r="L73" s="109">
        <v>159.07046700000001</v>
      </c>
      <c r="M73" s="109">
        <v>36.831722999999997</v>
      </c>
      <c r="N73" s="109">
        <v>5.8971179999999999</v>
      </c>
      <c r="O73" s="109">
        <v>83.492509999999996</v>
      </c>
      <c r="P73" s="109">
        <v>66.957738000000006</v>
      </c>
      <c r="Q73" s="109">
        <v>44.110609000000004</v>
      </c>
      <c r="R73" s="109">
        <v>12.36065</v>
      </c>
      <c r="S73" s="109">
        <v>13.061290999999999</v>
      </c>
      <c r="T73" s="109">
        <v>18.652916000000001</v>
      </c>
      <c r="U73" s="109">
        <v>48.825152000000003</v>
      </c>
      <c r="V73" s="109">
        <v>280.47490299999998</v>
      </c>
      <c r="W73" s="109">
        <v>0</v>
      </c>
      <c r="X73" s="109">
        <v>0</v>
      </c>
      <c r="Y73" s="109">
        <v>0</v>
      </c>
      <c r="Z73" s="109">
        <v>0</v>
      </c>
      <c r="AA73" s="109">
        <v>0</v>
      </c>
    </row>
    <row r="74" spans="1:27" ht="31.2" hidden="1" x14ac:dyDescent="0.35">
      <c r="A74" s="9" t="s">
        <v>75</v>
      </c>
      <c r="B74" s="23" t="s">
        <v>433</v>
      </c>
      <c r="C74" s="9" t="s">
        <v>434</v>
      </c>
      <c r="D74" s="34"/>
      <c r="E74" s="34"/>
      <c r="F74" s="111">
        <v>0</v>
      </c>
      <c r="G74" s="111">
        <v>0</v>
      </c>
      <c r="H74" s="111">
        <v>0</v>
      </c>
      <c r="I74" s="111">
        <v>0</v>
      </c>
      <c r="J74" s="111">
        <v>0</v>
      </c>
      <c r="K74" s="111">
        <v>0</v>
      </c>
      <c r="L74" s="111">
        <v>0</v>
      </c>
      <c r="M74" s="111">
        <v>0</v>
      </c>
      <c r="N74" s="111">
        <v>0</v>
      </c>
      <c r="O74" s="111">
        <v>0</v>
      </c>
      <c r="P74" s="111">
        <v>0</v>
      </c>
      <c r="Q74" s="111">
        <v>0</v>
      </c>
      <c r="R74" s="111">
        <v>0</v>
      </c>
      <c r="S74" s="111">
        <v>0</v>
      </c>
      <c r="T74" s="111">
        <v>0</v>
      </c>
      <c r="U74" s="111">
        <v>0</v>
      </c>
      <c r="V74" s="111">
        <v>0</v>
      </c>
      <c r="W74" s="111">
        <v>0</v>
      </c>
      <c r="X74" s="111">
        <v>0</v>
      </c>
      <c r="Y74" s="111">
        <v>0</v>
      </c>
      <c r="Z74" s="111">
        <v>0</v>
      </c>
      <c r="AA74" s="111">
        <v>0</v>
      </c>
    </row>
    <row r="75" spans="1:27" ht="18" customHeight="1" x14ac:dyDescent="0.35">
      <c r="A75" s="9" t="s">
        <v>75</v>
      </c>
      <c r="B75" s="23" t="s">
        <v>435</v>
      </c>
      <c r="C75" s="9" t="s">
        <v>436</v>
      </c>
      <c r="D75" s="34"/>
      <c r="E75" s="34"/>
      <c r="F75" s="111">
        <v>422.116938</v>
      </c>
      <c r="G75" s="111">
        <v>61.787401000000003</v>
      </c>
      <c r="H75" s="111">
        <v>1.9506100000000004</v>
      </c>
      <c r="I75" s="111">
        <v>7.2206219999999997</v>
      </c>
      <c r="J75" s="111">
        <v>22.870887999999997</v>
      </c>
      <c r="K75" s="111">
        <v>100.15916</v>
      </c>
      <c r="L75" s="111">
        <v>23.864046999999999</v>
      </c>
      <c r="M75" s="111">
        <v>36.831722999999997</v>
      </c>
      <c r="N75" s="111">
        <v>5.8971179999999999</v>
      </c>
      <c r="O75" s="111">
        <v>12.955693</v>
      </c>
      <c r="P75" s="111">
        <v>10.375968</v>
      </c>
      <c r="Q75" s="111">
        <v>11.837614</v>
      </c>
      <c r="R75" s="111">
        <v>12.36065</v>
      </c>
      <c r="S75" s="111">
        <v>13.061290999999999</v>
      </c>
      <c r="T75" s="111">
        <v>18.652916000000001</v>
      </c>
      <c r="U75" s="111">
        <v>48.825152000000003</v>
      </c>
      <c r="V75" s="111">
        <v>33.466085</v>
      </c>
      <c r="W75" s="111">
        <v>0</v>
      </c>
      <c r="X75" s="111">
        <v>0</v>
      </c>
      <c r="Y75" s="111">
        <v>0</v>
      </c>
      <c r="Z75" s="111">
        <v>0</v>
      </c>
      <c r="AA75" s="111">
        <v>0</v>
      </c>
    </row>
    <row r="76" spans="1:27" ht="18" customHeight="1" x14ac:dyDescent="0.35">
      <c r="A76" s="9" t="s">
        <v>78</v>
      </c>
      <c r="B76" s="23" t="s">
        <v>437</v>
      </c>
      <c r="C76" s="9" t="s">
        <v>438</v>
      </c>
      <c r="D76" s="34"/>
      <c r="E76" s="34"/>
      <c r="F76" s="111">
        <v>648.96952400000009</v>
      </c>
      <c r="G76" s="111">
        <v>0</v>
      </c>
      <c r="H76" s="111">
        <v>0</v>
      </c>
      <c r="I76" s="111">
        <v>0</v>
      </c>
      <c r="J76" s="111">
        <v>0</v>
      </c>
      <c r="K76" s="111">
        <v>317.09522099999998</v>
      </c>
      <c r="L76" s="111">
        <v>135.20642000000001</v>
      </c>
      <c r="M76" s="111">
        <v>0</v>
      </c>
      <c r="N76" s="111">
        <v>0</v>
      </c>
      <c r="O76" s="111">
        <v>70.536816999999999</v>
      </c>
      <c r="P76" s="111">
        <v>56.581769999999999</v>
      </c>
      <c r="Q76" s="111">
        <v>0</v>
      </c>
      <c r="R76" s="111">
        <v>0</v>
      </c>
      <c r="S76" s="111">
        <v>0</v>
      </c>
      <c r="T76" s="111">
        <v>0</v>
      </c>
      <c r="U76" s="111">
        <v>0</v>
      </c>
      <c r="V76" s="111">
        <v>69.549295999999998</v>
      </c>
      <c r="W76" s="111">
        <v>0</v>
      </c>
      <c r="X76" s="111">
        <v>0</v>
      </c>
      <c r="Y76" s="111">
        <v>0</v>
      </c>
      <c r="Z76" s="111">
        <v>0</v>
      </c>
      <c r="AA76" s="111">
        <v>0</v>
      </c>
    </row>
    <row r="77" spans="1:27" ht="18" customHeight="1" x14ac:dyDescent="0.35">
      <c r="A77" s="9" t="s">
        <v>96</v>
      </c>
      <c r="B77" s="23" t="s">
        <v>439</v>
      </c>
      <c r="C77" s="9" t="s">
        <v>440</v>
      </c>
      <c r="D77" s="34"/>
      <c r="E77" s="34"/>
      <c r="F77" s="111">
        <v>209.732517</v>
      </c>
      <c r="G77" s="111">
        <v>0</v>
      </c>
      <c r="H77" s="111">
        <v>0</v>
      </c>
      <c r="I77" s="111">
        <v>0</v>
      </c>
      <c r="J77" s="111">
        <v>0</v>
      </c>
      <c r="K77" s="111">
        <v>0</v>
      </c>
      <c r="L77" s="111">
        <v>0</v>
      </c>
      <c r="M77" s="111">
        <v>0</v>
      </c>
      <c r="N77" s="111">
        <v>0</v>
      </c>
      <c r="O77" s="111">
        <v>0</v>
      </c>
      <c r="P77" s="111">
        <v>0</v>
      </c>
      <c r="Q77" s="111">
        <v>32.272995000000002</v>
      </c>
      <c r="R77" s="111">
        <v>0</v>
      </c>
      <c r="S77" s="111">
        <v>0</v>
      </c>
      <c r="T77" s="111">
        <v>0</v>
      </c>
      <c r="U77" s="111">
        <v>0</v>
      </c>
      <c r="V77" s="111">
        <v>177.45952199999999</v>
      </c>
      <c r="W77" s="111">
        <v>0</v>
      </c>
      <c r="X77" s="111">
        <v>0</v>
      </c>
      <c r="Y77" s="111">
        <v>0</v>
      </c>
      <c r="Z77" s="111">
        <v>0</v>
      </c>
      <c r="AA77" s="111">
        <v>0</v>
      </c>
    </row>
    <row r="78" spans="1:27" ht="18" customHeight="1" x14ac:dyDescent="0.35">
      <c r="A78" s="9" t="s">
        <v>99</v>
      </c>
      <c r="B78" s="23" t="s">
        <v>441</v>
      </c>
      <c r="C78" s="9" t="s">
        <v>442</v>
      </c>
      <c r="D78" s="34"/>
      <c r="E78" s="34"/>
      <c r="F78" s="111">
        <v>0</v>
      </c>
      <c r="G78" s="111">
        <v>0</v>
      </c>
      <c r="H78" s="111">
        <v>0</v>
      </c>
      <c r="I78" s="111">
        <v>0</v>
      </c>
      <c r="J78" s="111">
        <v>0</v>
      </c>
      <c r="K78" s="111">
        <v>0</v>
      </c>
      <c r="L78" s="111">
        <v>0</v>
      </c>
      <c r="M78" s="111">
        <v>0</v>
      </c>
      <c r="N78" s="111">
        <v>0</v>
      </c>
      <c r="O78" s="111">
        <v>0</v>
      </c>
      <c r="P78" s="111">
        <v>0</v>
      </c>
      <c r="Q78" s="111">
        <v>0</v>
      </c>
      <c r="R78" s="111">
        <v>0</v>
      </c>
      <c r="S78" s="111">
        <v>0</v>
      </c>
      <c r="T78" s="111">
        <v>0</v>
      </c>
      <c r="U78" s="111">
        <v>0</v>
      </c>
      <c r="V78" s="111">
        <v>0</v>
      </c>
      <c r="W78" s="111">
        <v>0</v>
      </c>
      <c r="X78" s="111">
        <v>0</v>
      </c>
      <c r="Y78" s="111">
        <v>0</v>
      </c>
      <c r="Z78" s="111">
        <v>0</v>
      </c>
      <c r="AA78" s="111">
        <v>0</v>
      </c>
    </row>
    <row r="79" spans="1:27" s="65" customFormat="1" ht="18" hidden="1" customHeight="1" x14ac:dyDescent="0.35">
      <c r="A79" s="12" t="s">
        <v>69</v>
      </c>
      <c r="B79" s="27" t="s">
        <v>464</v>
      </c>
      <c r="C79" s="78"/>
      <c r="D79" s="113"/>
      <c r="E79" s="114"/>
      <c r="F79" s="109"/>
      <c r="G79" s="109"/>
      <c r="H79" s="109"/>
      <c r="I79" s="109"/>
      <c r="J79" s="109"/>
      <c r="K79" s="109"/>
      <c r="L79" s="109"/>
      <c r="M79" s="109"/>
      <c r="N79" s="109"/>
      <c r="O79" s="109"/>
      <c r="P79" s="109"/>
      <c r="Q79" s="109"/>
      <c r="R79" s="109"/>
      <c r="S79" s="109"/>
      <c r="T79" s="109"/>
      <c r="U79" s="109"/>
      <c r="V79" s="109"/>
      <c r="W79" s="109"/>
      <c r="X79" s="109"/>
      <c r="Y79" s="109"/>
      <c r="Z79" s="109"/>
      <c r="AA79" s="109"/>
    </row>
    <row r="80" spans="1:27" ht="18" hidden="1" customHeight="1" x14ac:dyDescent="0.35">
      <c r="A80" s="9">
        <v>1</v>
      </c>
      <c r="B80" s="23" t="s">
        <v>465</v>
      </c>
      <c r="C80" s="9" t="s">
        <v>446</v>
      </c>
      <c r="D80" s="34"/>
      <c r="E80" s="34"/>
      <c r="F80" s="111"/>
      <c r="G80" s="111"/>
      <c r="H80" s="115"/>
      <c r="I80" s="115"/>
      <c r="J80" s="115"/>
      <c r="K80" s="115"/>
      <c r="L80" s="115"/>
      <c r="M80" s="115"/>
      <c r="N80" s="115"/>
      <c r="O80" s="115"/>
      <c r="P80" s="115"/>
      <c r="Q80" s="115"/>
      <c r="R80" s="115"/>
      <c r="S80" s="115"/>
      <c r="T80" s="115"/>
      <c r="U80" s="115"/>
      <c r="V80" s="115"/>
      <c r="W80" s="115"/>
      <c r="X80" s="115"/>
      <c r="Y80" s="115"/>
      <c r="Z80" s="115"/>
      <c r="AA80" s="115"/>
    </row>
    <row r="81" spans="1:27" ht="18" hidden="1" customHeight="1" x14ac:dyDescent="0.35">
      <c r="A81" s="9">
        <v>2</v>
      </c>
      <c r="B81" s="23" t="s">
        <v>466</v>
      </c>
      <c r="C81" s="116" t="s">
        <v>448</v>
      </c>
      <c r="D81" s="117"/>
      <c r="E81" s="118"/>
      <c r="F81" s="111"/>
      <c r="G81" s="111"/>
      <c r="H81" s="111"/>
      <c r="I81" s="111"/>
      <c r="J81" s="111"/>
      <c r="K81" s="111"/>
      <c r="L81" s="111"/>
      <c r="M81" s="111"/>
      <c r="N81" s="111"/>
      <c r="O81" s="111"/>
      <c r="P81" s="111"/>
      <c r="Q81" s="111"/>
      <c r="R81" s="111"/>
      <c r="S81" s="111"/>
      <c r="T81" s="111"/>
      <c r="U81" s="111"/>
      <c r="V81" s="111"/>
      <c r="W81" s="111"/>
      <c r="X81" s="111"/>
      <c r="Y81" s="111"/>
      <c r="Z81" s="111"/>
      <c r="AA81" s="111"/>
    </row>
    <row r="82" spans="1:27" ht="39.6" hidden="1" customHeight="1" x14ac:dyDescent="0.35">
      <c r="A82" s="9">
        <v>3</v>
      </c>
      <c r="B82" s="23" t="s">
        <v>467</v>
      </c>
      <c r="C82" s="116" t="s">
        <v>468</v>
      </c>
      <c r="D82" s="117"/>
      <c r="E82" s="118"/>
      <c r="F82" s="111"/>
      <c r="G82" s="111"/>
      <c r="H82" s="111"/>
      <c r="I82" s="111"/>
      <c r="J82" s="111"/>
      <c r="K82" s="111"/>
      <c r="L82" s="111"/>
      <c r="M82" s="111"/>
      <c r="N82" s="111"/>
      <c r="O82" s="111"/>
      <c r="P82" s="111"/>
      <c r="Q82" s="111"/>
      <c r="R82" s="111"/>
      <c r="S82" s="111"/>
      <c r="T82" s="111"/>
      <c r="U82" s="111"/>
      <c r="V82" s="111"/>
      <c r="W82" s="111"/>
      <c r="X82" s="111"/>
      <c r="Y82" s="111"/>
      <c r="Z82" s="111"/>
      <c r="AA82" s="111"/>
    </row>
    <row r="83" spans="1:27" ht="36" hidden="1" customHeight="1" x14ac:dyDescent="0.35">
      <c r="A83" s="9">
        <v>4</v>
      </c>
      <c r="B83" s="23" t="s">
        <v>469</v>
      </c>
      <c r="C83" s="116" t="s">
        <v>470</v>
      </c>
      <c r="D83" s="117"/>
      <c r="E83" s="118"/>
      <c r="F83" s="111"/>
      <c r="G83" s="111"/>
      <c r="H83" s="111"/>
      <c r="I83" s="111"/>
      <c r="J83" s="111"/>
      <c r="K83" s="111"/>
      <c r="L83" s="111"/>
      <c r="M83" s="111"/>
      <c r="N83" s="111"/>
      <c r="O83" s="111"/>
      <c r="P83" s="111"/>
      <c r="Q83" s="111"/>
      <c r="R83" s="111"/>
      <c r="S83" s="111"/>
      <c r="T83" s="111"/>
      <c r="U83" s="111"/>
      <c r="V83" s="111"/>
      <c r="W83" s="111"/>
      <c r="X83" s="111"/>
      <c r="Y83" s="111"/>
      <c r="Z83" s="111"/>
      <c r="AA83" s="111"/>
    </row>
    <row r="84" spans="1:27" ht="18" hidden="1" customHeight="1" x14ac:dyDescent="0.35">
      <c r="A84" s="9">
        <v>5</v>
      </c>
      <c r="B84" s="23" t="s">
        <v>471</v>
      </c>
      <c r="C84" s="116" t="s">
        <v>472</v>
      </c>
      <c r="D84" s="117"/>
      <c r="E84" s="118"/>
      <c r="F84" s="111"/>
      <c r="G84" s="111"/>
      <c r="H84" s="111"/>
      <c r="I84" s="111"/>
      <c r="J84" s="111"/>
      <c r="K84" s="111"/>
      <c r="L84" s="111"/>
      <c r="M84" s="111"/>
      <c r="N84" s="111"/>
      <c r="O84" s="111"/>
      <c r="P84" s="111"/>
      <c r="Q84" s="111"/>
      <c r="R84" s="111"/>
      <c r="S84" s="111"/>
      <c r="T84" s="111"/>
      <c r="U84" s="111"/>
      <c r="V84" s="111"/>
      <c r="W84" s="111"/>
      <c r="X84" s="111"/>
      <c r="Y84" s="111"/>
      <c r="Z84" s="111"/>
      <c r="AA84" s="111"/>
    </row>
    <row r="85" spans="1:27" ht="18" hidden="1" customHeight="1" x14ac:dyDescent="0.35">
      <c r="A85" s="9">
        <v>6</v>
      </c>
      <c r="B85" s="23" t="s">
        <v>473</v>
      </c>
      <c r="C85" s="116" t="s">
        <v>474</v>
      </c>
      <c r="D85" s="117"/>
      <c r="E85" s="118"/>
      <c r="F85" s="111"/>
      <c r="G85" s="111"/>
      <c r="H85" s="111"/>
      <c r="I85" s="111"/>
      <c r="J85" s="111"/>
      <c r="K85" s="111"/>
      <c r="L85" s="111"/>
      <c r="M85" s="111"/>
      <c r="N85" s="111"/>
      <c r="O85" s="111"/>
      <c r="P85" s="111"/>
      <c r="Q85" s="111"/>
      <c r="R85" s="111"/>
      <c r="S85" s="111"/>
      <c r="T85" s="111"/>
      <c r="U85" s="111"/>
      <c r="V85" s="111"/>
      <c r="W85" s="111"/>
      <c r="X85" s="111"/>
      <c r="Y85" s="111"/>
      <c r="Z85" s="111"/>
      <c r="AA85" s="111"/>
    </row>
    <row r="86" spans="1:27" ht="36" hidden="1" customHeight="1" x14ac:dyDescent="0.35">
      <c r="A86" s="9">
        <v>7</v>
      </c>
      <c r="B86" s="23" t="s">
        <v>475</v>
      </c>
      <c r="C86" s="116" t="s">
        <v>476</v>
      </c>
      <c r="D86" s="117"/>
      <c r="E86" s="118"/>
      <c r="F86" s="111"/>
      <c r="G86" s="111"/>
      <c r="H86" s="111"/>
      <c r="I86" s="111"/>
      <c r="J86" s="111"/>
      <c r="K86" s="111"/>
      <c r="L86" s="111"/>
      <c r="M86" s="111"/>
      <c r="N86" s="111"/>
      <c r="O86" s="111"/>
      <c r="P86" s="111"/>
      <c r="Q86" s="111"/>
      <c r="R86" s="111"/>
      <c r="S86" s="111"/>
      <c r="T86" s="111"/>
      <c r="U86" s="111"/>
      <c r="V86" s="111"/>
      <c r="W86" s="111"/>
      <c r="X86" s="111"/>
      <c r="Y86" s="111"/>
      <c r="Z86" s="111"/>
      <c r="AA86" s="111"/>
    </row>
    <row r="87" spans="1:27" ht="18" hidden="1" customHeight="1" x14ac:dyDescent="0.35">
      <c r="A87" s="9">
        <v>8</v>
      </c>
      <c r="B87" s="23" t="s">
        <v>477</v>
      </c>
      <c r="C87" s="116" t="s">
        <v>478</v>
      </c>
      <c r="D87" s="117"/>
      <c r="E87" s="118"/>
      <c r="F87" s="111"/>
      <c r="G87" s="111"/>
      <c r="H87" s="111"/>
      <c r="I87" s="111"/>
      <c r="J87" s="111"/>
      <c r="K87" s="111"/>
      <c r="L87" s="111"/>
      <c r="M87" s="111"/>
      <c r="N87" s="111"/>
      <c r="O87" s="111"/>
      <c r="P87" s="111"/>
      <c r="Q87" s="111"/>
      <c r="R87" s="111"/>
      <c r="S87" s="111"/>
      <c r="T87" s="111"/>
      <c r="U87" s="111"/>
      <c r="V87" s="111"/>
      <c r="W87" s="111"/>
      <c r="X87" s="111"/>
      <c r="Y87" s="111"/>
      <c r="Z87" s="111"/>
      <c r="AA87" s="111"/>
    </row>
    <row r="88" spans="1:27" ht="18" hidden="1" customHeight="1" x14ac:dyDescent="0.35">
      <c r="A88" s="9">
        <v>9</v>
      </c>
      <c r="B88" s="23" t="s">
        <v>479</v>
      </c>
      <c r="C88" s="116" t="s">
        <v>480</v>
      </c>
      <c r="D88" s="117"/>
      <c r="E88" s="118"/>
      <c r="F88" s="111"/>
      <c r="G88" s="111"/>
      <c r="H88" s="111"/>
      <c r="I88" s="111"/>
      <c r="J88" s="111"/>
      <c r="K88" s="111"/>
      <c r="L88" s="111"/>
      <c r="M88" s="111"/>
      <c r="N88" s="111"/>
      <c r="O88" s="111"/>
      <c r="P88" s="111"/>
      <c r="Q88" s="111"/>
      <c r="R88" s="111"/>
      <c r="S88" s="111"/>
      <c r="T88" s="111"/>
      <c r="U88" s="111"/>
      <c r="V88" s="111"/>
      <c r="W88" s="111"/>
      <c r="X88" s="111"/>
      <c r="Y88" s="111"/>
      <c r="Z88" s="111"/>
      <c r="AA88" s="111"/>
    </row>
    <row r="89" spans="1:27" ht="18" hidden="1" customHeight="1" x14ac:dyDescent="0.35">
      <c r="A89" s="9">
        <v>10</v>
      </c>
      <c r="B89" s="23" t="s">
        <v>481</v>
      </c>
      <c r="C89" s="116" t="s">
        <v>482</v>
      </c>
      <c r="D89" s="117"/>
      <c r="E89" s="118"/>
      <c r="F89" s="111"/>
      <c r="G89" s="111"/>
      <c r="H89" s="111"/>
      <c r="I89" s="111"/>
      <c r="J89" s="111"/>
      <c r="K89" s="111"/>
      <c r="L89" s="111"/>
      <c r="M89" s="111"/>
      <c r="N89" s="111"/>
      <c r="O89" s="111"/>
      <c r="P89" s="111"/>
      <c r="Q89" s="111"/>
      <c r="R89" s="111"/>
      <c r="S89" s="111"/>
      <c r="T89" s="111"/>
      <c r="U89" s="111"/>
      <c r="V89" s="111"/>
      <c r="W89" s="111"/>
      <c r="X89" s="111"/>
      <c r="Y89" s="111"/>
      <c r="Z89" s="111"/>
      <c r="AA89" s="111"/>
    </row>
  </sheetData>
  <mergeCells count="7">
    <mergeCell ref="G5:AA5"/>
    <mergeCell ref="A5:A6"/>
    <mergeCell ref="B5:B6"/>
    <mergeCell ref="C5:C6"/>
    <mergeCell ref="D5:D6"/>
    <mergeCell ref="E5:E6"/>
    <mergeCell ref="F5:F6"/>
  </mergeCells>
  <phoneticPr fontId="32" type="noConversion"/>
  <pageMargins left="0.78740157480314965" right="0.23622047244094491" top="0.27559055118110237" bottom="0.35433070866141736" header="0.31496062992125984" footer="0.31496062992125984"/>
  <pageSetup paperSize="8" scale="60"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E78"/>
  <sheetViews>
    <sheetView showZeros="0" tabSelected="1" zoomScale="85" zoomScaleNormal="85" workbookViewId="0">
      <pane xSplit="3" ySplit="7" topLeftCell="D40" activePane="bottomRight" state="frozen"/>
      <selection activeCell="O10" sqref="O10"/>
      <selection pane="topRight" activeCell="O10" sqref="O10"/>
      <selection pane="bottomLeft" activeCell="O10" sqref="O10"/>
      <selection pane="bottomRight" activeCell="O10" sqref="O10"/>
    </sheetView>
  </sheetViews>
  <sheetFormatPr defaultColWidth="8.81640625" defaultRowHeight="15.6" x14ac:dyDescent="0.3"/>
  <cols>
    <col min="1" max="1" width="7" style="120" customWidth="1"/>
    <col min="2" max="2" width="36.36328125" style="120" customWidth="1"/>
    <col min="3" max="3" width="9" style="120" customWidth="1"/>
    <col min="4" max="4" width="9.36328125" style="120" customWidth="1"/>
    <col min="5" max="11" width="9.90625" style="120" customWidth="1"/>
    <col min="12" max="12" width="10" style="120" customWidth="1"/>
    <col min="13" max="19" width="9.90625" style="120" customWidth="1"/>
    <col min="20" max="20" width="9" style="120" customWidth="1"/>
    <col min="21" max="21" width="8.984375E-2" style="120" hidden="1" customWidth="1"/>
    <col min="22" max="22" width="0.1796875" style="120" hidden="1" customWidth="1"/>
    <col min="23" max="25" width="6.54296875" style="120" hidden="1" customWidth="1"/>
    <col min="26" max="16384" width="8.81640625" style="120"/>
  </cols>
  <sheetData>
    <row r="1" spans="1:57" x14ac:dyDescent="0.3">
      <c r="A1" s="65" t="s">
        <v>483</v>
      </c>
      <c r="B1" s="72"/>
      <c r="C1" s="72"/>
      <c r="D1" s="72"/>
      <c r="E1" s="72"/>
      <c r="F1" s="72"/>
      <c r="G1" s="72"/>
      <c r="H1" s="72"/>
      <c r="I1" s="72"/>
      <c r="J1" s="72"/>
      <c r="K1" s="72"/>
      <c r="L1" s="72"/>
      <c r="M1" s="72"/>
      <c r="N1" s="72"/>
      <c r="O1" s="72"/>
      <c r="P1" s="72"/>
      <c r="Q1" s="72"/>
      <c r="R1" s="72"/>
    </row>
    <row r="2" spans="1:57" ht="17.399999999999999" x14ac:dyDescent="0.3">
      <c r="A2" s="292" t="s">
        <v>484</v>
      </c>
      <c r="B2" s="292"/>
      <c r="C2" s="292"/>
      <c r="D2" s="292"/>
      <c r="E2" s="292"/>
      <c r="F2" s="292"/>
      <c r="G2" s="292"/>
      <c r="H2" s="292"/>
      <c r="I2" s="292"/>
      <c r="J2" s="292"/>
      <c r="K2" s="292"/>
      <c r="L2" s="292"/>
      <c r="M2" s="292"/>
      <c r="N2" s="292"/>
      <c r="O2" s="292"/>
      <c r="P2" s="292"/>
      <c r="Q2" s="292"/>
      <c r="R2" s="292"/>
      <c r="S2" s="292"/>
      <c r="T2" s="292"/>
      <c r="U2" s="292"/>
      <c r="V2" s="292"/>
      <c r="W2" s="292"/>
      <c r="X2" s="292"/>
      <c r="Y2" s="292"/>
    </row>
    <row r="3" spans="1:57" ht="18" customHeight="1" x14ac:dyDescent="0.3">
      <c r="A3" s="292" t="s">
        <v>485</v>
      </c>
      <c r="B3" s="292"/>
      <c r="C3" s="292"/>
      <c r="D3" s="292"/>
      <c r="E3" s="292"/>
      <c r="F3" s="292"/>
      <c r="G3" s="292"/>
      <c r="H3" s="292"/>
      <c r="I3" s="292"/>
      <c r="J3" s="292"/>
      <c r="K3" s="292"/>
      <c r="L3" s="292"/>
      <c r="M3" s="292"/>
      <c r="N3" s="292"/>
      <c r="O3" s="292"/>
      <c r="P3" s="292"/>
      <c r="Q3" s="292"/>
      <c r="R3" s="292"/>
      <c r="S3" s="292"/>
      <c r="T3" s="292"/>
      <c r="U3" s="292"/>
      <c r="V3" s="292"/>
      <c r="W3" s="292"/>
      <c r="X3" s="292"/>
      <c r="Y3" s="292"/>
    </row>
    <row r="4" spans="1:57" ht="18" x14ac:dyDescent="0.3">
      <c r="A4" s="76"/>
      <c r="B4" s="76"/>
      <c r="C4" s="76"/>
      <c r="D4" s="121"/>
      <c r="E4" s="76"/>
      <c r="F4" s="76"/>
      <c r="G4" s="76"/>
      <c r="H4" s="76"/>
      <c r="I4" s="76"/>
      <c r="J4" s="76"/>
      <c r="K4" s="76"/>
      <c r="L4" s="76"/>
      <c r="M4" s="76"/>
      <c r="N4" s="76"/>
      <c r="O4" s="76"/>
      <c r="P4" s="76"/>
      <c r="Q4" s="76"/>
      <c r="R4" s="76"/>
      <c r="T4" s="103" t="s">
        <v>1</v>
      </c>
      <c r="Y4" s="121" t="s">
        <v>486</v>
      </c>
    </row>
    <row r="5" spans="1:57" x14ac:dyDescent="0.3">
      <c r="A5" s="278" t="s">
        <v>288</v>
      </c>
      <c r="B5" s="278" t="s">
        <v>289</v>
      </c>
      <c r="C5" s="279" t="s">
        <v>4</v>
      </c>
      <c r="D5" s="279" t="s">
        <v>290</v>
      </c>
      <c r="E5" s="279" t="s">
        <v>291</v>
      </c>
      <c r="F5" s="279"/>
      <c r="G5" s="279"/>
      <c r="H5" s="279"/>
      <c r="I5" s="279"/>
      <c r="J5" s="279"/>
      <c r="K5" s="279"/>
      <c r="L5" s="279"/>
      <c r="M5" s="279"/>
      <c r="N5" s="279"/>
      <c r="O5" s="279"/>
      <c r="P5" s="279"/>
      <c r="Q5" s="279"/>
      <c r="R5" s="279"/>
      <c r="S5" s="279"/>
      <c r="T5" s="279"/>
      <c r="U5" s="279"/>
      <c r="V5" s="279"/>
      <c r="W5" s="279"/>
      <c r="X5" s="279"/>
      <c r="Y5" s="279"/>
    </row>
    <row r="6" spans="1:57" ht="46.8" x14ac:dyDescent="0.3">
      <c r="A6" s="278"/>
      <c r="B6" s="278"/>
      <c r="C6" s="279"/>
      <c r="D6" s="279"/>
      <c r="E6" s="12" t="s">
        <v>292</v>
      </c>
      <c r="F6" s="12" t="s">
        <v>33</v>
      </c>
      <c r="G6" s="12" t="s">
        <v>54</v>
      </c>
      <c r="H6" s="12" t="s">
        <v>68</v>
      </c>
      <c r="I6" s="12" t="s">
        <v>39</v>
      </c>
      <c r="J6" s="12" t="s">
        <v>45</v>
      </c>
      <c r="K6" s="12" t="s">
        <v>51</v>
      </c>
      <c r="L6" s="12" t="s">
        <v>66</v>
      </c>
      <c r="M6" s="12" t="s">
        <v>64</v>
      </c>
      <c r="N6" s="12" t="s">
        <v>41</v>
      </c>
      <c r="O6" s="12" t="s">
        <v>47</v>
      </c>
      <c r="P6" s="12" t="s">
        <v>43</v>
      </c>
      <c r="Q6" s="12" t="s">
        <v>62</v>
      </c>
      <c r="R6" s="12" t="s">
        <v>60</v>
      </c>
      <c r="S6" s="12" t="s">
        <v>35</v>
      </c>
      <c r="T6" s="12" t="s">
        <v>56</v>
      </c>
      <c r="U6" s="12">
        <v>5</v>
      </c>
      <c r="V6" s="12">
        <v>4</v>
      </c>
      <c r="W6" s="12">
        <v>3</v>
      </c>
      <c r="X6" s="12">
        <v>2</v>
      </c>
      <c r="Y6" s="12">
        <v>1</v>
      </c>
      <c r="BE6" s="122"/>
    </row>
    <row r="7" spans="1:57" ht="18.600000000000001" customHeight="1" x14ac:dyDescent="0.3">
      <c r="A7" s="45">
        <v>-1</v>
      </c>
      <c r="B7" s="45">
        <v>-2</v>
      </c>
      <c r="C7" s="45">
        <v>-3</v>
      </c>
      <c r="D7" s="14" t="s">
        <v>580</v>
      </c>
      <c r="E7" s="45">
        <v>-5</v>
      </c>
      <c r="F7" s="45">
        <v>-6</v>
      </c>
      <c r="G7" s="45">
        <v>-7</v>
      </c>
      <c r="H7" s="45">
        <v>-8</v>
      </c>
      <c r="I7" s="45">
        <v>-9</v>
      </c>
      <c r="J7" s="45">
        <v>-10</v>
      </c>
      <c r="K7" s="45">
        <v>-11</v>
      </c>
      <c r="L7" s="45">
        <v>-12</v>
      </c>
      <c r="M7" s="45">
        <v>-13</v>
      </c>
      <c r="N7" s="45">
        <v>-14</v>
      </c>
      <c r="O7" s="45">
        <v>-15</v>
      </c>
      <c r="P7" s="45">
        <v>-16</v>
      </c>
      <c r="Q7" s="45">
        <v>-17</v>
      </c>
      <c r="R7" s="45">
        <v>-18</v>
      </c>
      <c r="S7" s="45">
        <v>-19</v>
      </c>
      <c r="T7" s="45">
        <v>-20</v>
      </c>
      <c r="U7" s="45">
        <v>-21</v>
      </c>
      <c r="V7" s="45">
        <v>-22</v>
      </c>
      <c r="W7" s="45">
        <v>-23</v>
      </c>
      <c r="X7" s="45">
        <v>-24</v>
      </c>
      <c r="Y7" s="45">
        <v>-25</v>
      </c>
    </row>
    <row r="8" spans="1:57" x14ac:dyDescent="0.3">
      <c r="A8" s="12">
        <v>1</v>
      </c>
      <c r="B8" s="30" t="s">
        <v>294</v>
      </c>
      <c r="C8" s="12" t="s">
        <v>295</v>
      </c>
      <c r="D8" s="61">
        <v>0</v>
      </c>
      <c r="E8" s="61">
        <v>0</v>
      </c>
      <c r="F8" s="61">
        <v>0</v>
      </c>
      <c r="G8" s="61">
        <v>0</v>
      </c>
      <c r="H8" s="61">
        <v>0</v>
      </c>
      <c r="I8" s="61">
        <v>0</v>
      </c>
      <c r="J8" s="61">
        <v>0</v>
      </c>
      <c r="K8" s="61">
        <v>0</v>
      </c>
      <c r="L8" s="61">
        <v>0</v>
      </c>
      <c r="M8" s="61">
        <v>0</v>
      </c>
      <c r="N8" s="61">
        <v>0</v>
      </c>
      <c r="O8" s="61">
        <v>0</v>
      </c>
      <c r="P8" s="61">
        <v>0</v>
      </c>
      <c r="Q8" s="61">
        <v>0</v>
      </c>
      <c r="R8" s="61">
        <v>0</v>
      </c>
      <c r="S8" s="61">
        <v>0</v>
      </c>
      <c r="T8" s="61">
        <v>0</v>
      </c>
      <c r="U8" s="109">
        <v>0</v>
      </c>
      <c r="V8" s="109">
        <v>0</v>
      </c>
      <c r="W8" s="109">
        <v>0</v>
      </c>
      <c r="X8" s="109">
        <v>0</v>
      </c>
      <c r="Y8" s="109">
        <v>0</v>
      </c>
    </row>
    <row r="9" spans="1:57" x14ac:dyDescent="0.3">
      <c r="A9" s="14">
        <v>0</v>
      </c>
      <c r="B9" s="91" t="s">
        <v>296</v>
      </c>
      <c r="C9" s="14">
        <v>0</v>
      </c>
      <c r="D9" s="61"/>
      <c r="E9" s="61"/>
      <c r="F9" s="61"/>
      <c r="G9" s="61"/>
      <c r="H9" s="61"/>
      <c r="I9" s="61"/>
      <c r="J9" s="61"/>
      <c r="K9" s="61"/>
      <c r="L9" s="61"/>
      <c r="M9" s="61"/>
      <c r="N9" s="61"/>
      <c r="O9" s="61"/>
      <c r="P9" s="61"/>
      <c r="Q9" s="61"/>
      <c r="R9" s="61"/>
      <c r="S9" s="61"/>
      <c r="T9" s="61"/>
      <c r="U9" s="109"/>
      <c r="V9" s="109"/>
      <c r="W9" s="109"/>
      <c r="X9" s="109"/>
      <c r="Y9" s="109"/>
    </row>
    <row r="10" spans="1:57" x14ac:dyDescent="0.3">
      <c r="A10" s="9" t="s">
        <v>31</v>
      </c>
      <c r="B10" s="10" t="s">
        <v>297</v>
      </c>
      <c r="C10" s="9" t="s">
        <v>298</v>
      </c>
      <c r="D10" s="66">
        <v>0</v>
      </c>
      <c r="E10" s="66">
        <v>0</v>
      </c>
      <c r="F10" s="66">
        <v>0</v>
      </c>
      <c r="G10" s="66">
        <v>0</v>
      </c>
      <c r="H10" s="66">
        <v>0</v>
      </c>
      <c r="I10" s="66">
        <v>0</v>
      </c>
      <c r="J10" s="66">
        <v>0</v>
      </c>
      <c r="K10" s="66">
        <v>0</v>
      </c>
      <c r="L10" s="66">
        <v>0</v>
      </c>
      <c r="M10" s="66">
        <v>0</v>
      </c>
      <c r="N10" s="66">
        <v>0</v>
      </c>
      <c r="O10" s="66">
        <v>0</v>
      </c>
      <c r="P10" s="66">
        <v>0</v>
      </c>
      <c r="Q10" s="66">
        <v>0</v>
      </c>
      <c r="R10" s="66">
        <v>0</v>
      </c>
      <c r="S10" s="66">
        <v>0</v>
      </c>
      <c r="T10" s="66">
        <v>0</v>
      </c>
      <c r="U10" s="111">
        <v>0</v>
      </c>
      <c r="V10" s="111">
        <v>0</v>
      </c>
      <c r="W10" s="111">
        <v>0</v>
      </c>
      <c r="X10" s="111">
        <v>0</v>
      </c>
      <c r="Y10" s="111">
        <v>0</v>
      </c>
    </row>
    <row r="11" spans="1:57" x14ac:dyDescent="0.3">
      <c r="A11" s="9" t="s">
        <v>299</v>
      </c>
      <c r="B11" s="10" t="s">
        <v>300</v>
      </c>
      <c r="C11" s="9" t="s">
        <v>7</v>
      </c>
      <c r="D11" s="123">
        <v>0</v>
      </c>
      <c r="E11" s="123">
        <v>0</v>
      </c>
      <c r="F11" s="123">
        <v>0</v>
      </c>
      <c r="G11" s="123">
        <v>0</v>
      </c>
      <c r="H11" s="123">
        <v>0</v>
      </c>
      <c r="I11" s="123">
        <v>0</v>
      </c>
      <c r="J11" s="123">
        <v>0</v>
      </c>
      <c r="K11" s="123">
        <v>0</v>
      </c>
      <c r="L11" s="123">
        <v>0</v>
      </c>
      <c r="M11" s="123">
        <v>0</v>
      </c>
      <c r="N11" s="123">
        <v>0</v>
      </c>
      <c r="O11" s="123">
        <v>0</v>
      </c>
      <c r="P11" s="123">
        <v>0</v>
      </c>
      <c r="Q11" s="123">
        <v>0</v>
      </c>
      <c r="R11" s="123">
        <v>0</v>
      </c>
      <c r="S11" s="123">
        <v>0</v>
      </c>
      <c r="T11" s="123">
        <v>0</v>
      </c>
      <c r="U11" s="112">
        <v>0</v>
      </c>
      <c r="V11" s="112">
        <v>0</v>
      </c>
      <c r="W11" s="112">
        <v>0</v>
      </c>
      <c r="X11" s="112">
        <v>0</v>
      </c>
      <c r="Y11" s="112">
        <v>0</v>
      </c>
    </row>
    <row r="12" spans="1:57" x14ac:dyDescent="0.3">
      <c r="A12" s="9" t="s">
        <v>301</v>
      </c>
      <c r="B12" s="32" t="s">
        <v>302</v>
      </c>
      <c r="C12" s="9" t="s">
        <v>8</v>
      </c>
      <c r="D12" s="123">
        <v>0</v>
      </c>
      <c r="E12" s="123">
        <v>0</v>
      </c>
      <c r="F12" s="123">
        <v>0</v>
      </c>
      <c r="G12" s="123">
        <v>0</v>
      </c>
      <c r="H12" s="123">
        <v>0</v>
      </c>
      <c r="I12" s="123">
        <v>0</v>
      </c>
      <c r="J12" s="123">
        <v>0</v>
      </c>
      <c r="K12" s="123">
        <v>0</v>
      </c>
      <c r="L12" s="123">
        <v>0</v>
      </c>
      <c r="M12" s="123">
        <v>0</v>
      </c>
      <c r="N12" s="123">
        <v>0</v>
      </c>
      <c r="O12" s="123">
        <v>0</v>
      </c>
      <c r="P12" s="123">
        <v>0</v>
      </c>
      <c r="Q12" s="123">
        <v>0</v>
      </c>
      <c r="R12" s="123">
        <v>0</v>
      </c>
      <c r="S12" s="123">
        <v>0</v>
      </c>
      <c r="T12" s="123">
        <v>0</v>
      </c>
      <c r="U12" s="112">
        <v>0</v>
      </c>
      <c r="V12" s="112">
        <v>0</v>
      </c>
      <c r="W12" s="112">
        <v>0</v>
      </c>
      <c r="X12" s="112">
        <v>0</v>
      </c>
      <c r="Y12" s="112">
        <v>0</v>
      </c>
    </row>
    <row r="13" spans="1:57" hidden="1" x14ac:dyDescent="0.3">
      <c r="A13" s="14" t="s">
        <v>303</v>
      </c>
      <c r="B13" s="32" t="s">
        <v>304</v>
      </c>
      <c r="C13" s="14" t="s">
        <v>305</v>
      </c>
      <c r="D13" s="123">
        <v>0</v>
      </c>
      <c r="E13" s="123">
        <v>0</v>
      </c>
      <c r="F13" s="123">
        <v>0</v>
      </c>
      <c r="G13" s="123">
        <v>0</v>
      </c>
      <c r="H13" s="123">
        <v>0</v>
      </c>
      <c r="I13" s="123">
        <v>0</v>
      </c>
      <c r="J13" s="123">
        <v>0</v>
      </c>
      <c r="K13" s="123">
        <v>0</v>
      </c>
      <c r="L13" s="123">
        <v>0</v>
      </c>
      <c r="M13" s="123">
        <v>0</v>
      </c>
      <c r="N13" s="123">
        <v>0</v>
      </c>
      <c r="O13" s="123">
        <v>0</v>
      </c>
      <c r="P13" s="123">
        <v>0</v>
      </c>
      <c r="Q13" s="123">
        <v>0</v>
      </c>
      <c r="R13" s="123">
        <v>0</v>
      </c>
      <c r="S13" s="123">
        <v>0</v>
      </c>
      <c r="T13" s="123">
        <v>0</v>
      </c>
      <c r="U13" s="112">
        <v>0</v>
      </c>
      <c r="V13" s="112">
        <v>0</v>
      </c>
      <c r="W13" s="112">
        <v>0</v>
      </c>
      <c r="X13" s="112">
        <v>0</v>
      </c>
      <c r="Y13" s="112">
        <v>0</v>
      </c>
    </row>
    <row r="14" spans="1:57" x14ac:dyDescent="0.3">
      <c r="A14" s="9" t="s">
        <v>37</v>
      </c>
      <c r="B14" s="32" t="s">
        <v>306</v>
      </c>
      <c r="C14" s="9" t="s">
        <v>307</v>
      </c>
      <c r="D14" s="66">
        <v>0</v>
      </c>
      <c r="E14" s="66">
        <v>0</v>
      </c>
      <c r="F14" s="66">
        <v>0</v>
      </c>
      <c r="G14" s="66">
        <v>0</v>
      </c>
      <c r="H14" s="66">
        <v>0</v>
      </c>
      <c r="I14" s="66">
        <v>0</v>
      </c>
      <c r="J14" s="66">
        <v>0</v>
      </c>
      <c r="K14" s="66">
        <v>0</v>
      </c>
      <c r="L14" s="66">
        <v>0</v>
      </c>
      <c r="M14" s="66">
        <v>0</v>
      </c>
      <c r="N14" s="66">
        <v>0</v>
      </c>
      <c r="O14" s="66">
        <v>0</v>
      </c>
      <c r="P14" s="66">
        <v>0</v>
      </c>
      <c r="Q14" s="66">
        <v>0</v>
      </c>
      <c r="R14" s="66">
        <v>0</v>
      </c>
      <c r="S14" s="66">
        <v>0</v>
      </c>
      <c r="T14" s="66">
        <v>0</v>
      </c>
      <c r="U14" s="111">
        <v>0</v>
      </c>
      <c r="V14" s="111">
        <v>0</v>
      </c>
      <c r="W14" s="111">
        <v>0</v>
      </c>
      <c r="X14" s="111">
        <v>0</v>
      </c>
      <c r="Y14" s="111">
        <v>0</v>
      </c>
    </row>
    <row r="15" spans="1:57" x14ac:dyDescent="0.3">
      <c r="A15" s="9" t="s">
        <v>271</v>
      </c>
      <c r="B15" s="10" t="s">
        <v>308</v>
      </c>
      <c r="C15" s="9" t="s">
        <v>309</v>
      </c>
      <c r="D15" s="66">
        <v>0</v>
      </c>
      <c r="E15" s="66">
        <v>0</v>
      </c>
      <c r="F15" s="66">
        <v>0</v>
      </c>
      <c r="G15" s="66">
        <v>0</v>
      </c>
      <c r="H15" s="66">
        <v>0</v>
      </c>
      <c r="I15" s="66">
        <v>0</v>
      </c>
      <c r="J15" s="66">
        <v>0</v>
      </c>
      <c r="K15" s="66">
        <v>0</v>
      </c>
      <c r="L15" s="66">
        <v>0</v>
      </c>
      <c r="M15" s="66">
        <v>0</v>
      </c>
      <c r="N15" s="66">
        <v>0</v>
      </c>
      <c r="O15" s="66">
        <v>0</v>
      </c>
      <c r="P15" s="66">
        <v>0</v>
      </c>
      <c r="Q15" s="66">
        <v>0</v>
      </c>
      <c r="R15" s="66">
        <v>0</v>
      </c>
      <c r="S15" s="66">
        <v>0</v>
      </c>
      <c r="T15" s="66">
        <v>0</v>
      </c>
      <c r="U15" s="111">
        <v>0</v>
      </c>
      <c r="V15" s="111">
        <v>0</v>
      </c>
      <c r="W15" s="111">
        <v>0</v>
      </c>
      <c r="X15" s="111">
        <v>0</v>
      </c>
      <c r="Y15" s="111">
        <v>0</v>
      </c>
    </row>
    <row r="16" spans="1:57" x14ac:dyDescent="0.3">
      <c r="A16" s="9" t="s">
        <v>310</v>
      </c>
      <c r="B16" s="10" t="s">
        <v>311</v>
      </c>
      <c r="C16" s="9" t="s">
        <v>9</v>
      </c>
      <c r="D16" s="66">
        <v>0</v>
      </c>
      <c r="E16" s="66">
        <v>0</v>
      </c>
      <c r="F16" s="66">
        <v>0</v>
      </c>
      <c r="G16" s="66">
        <v>0</v>
      </c>
      <c r="H16" s="66">
        <v>0</v>
      </c>
      <c r="I16" s="66">
        <v>0</v>
      </c>
      <c r="J16" s="66">
        <v>0</v>
      </c>
      <c r="K16" s="66">
        <v>0</v>
      </c>
      <c r="L16" s="66">
        <v>0</v>
      </c>
      <c r="M16" s="66">
        <v>0</v>
      </c>
      <c r="N16" s="66">
        <v>0</v>
      </c>
      <c r="O16" s="66">
        <v>0</v>
      </c>
      <c r="P16" s="66">
        <v>0</v>
      </c>
      <c r="Q16" s="66">
        <v>0</v>
      </c>
      <c r="R16" s="66">
        <v>0</v>
      </c>
      <c r="S16" s="66">
        <v>0</v>
      </c>
      <c r="T16" s="66">
        <v>0</v>
      </c>
      <c r="U16" s="111">
        <v>0</v>
      </c>
      <c r="V16" s="111">
        <v>0</v>
      </c>
      <c r="W16" s="111">
        <v>0</v>
      </c>
      <c r="X16" s="111">
        <v>0</v>
      </c>
      <c r="Y16" s="111">
        <v>0</v>
      </c>
    </row>
    <row r="17" spans="1:25" x14ac:dyDescent="0.3">
      <c r="A17" s="9" t="s">
        <v>312</v>
      </c>
      <c r="B17" s="10" t="s">
        <v>313</v>
      </c>
      <c r="C17" s="9" t="s">
        <v>10</v>
      </c>
      <c r="D17" s="66">
        <v>0</v>
      </c>
      <c r="E17" s="66">
        <v>0</v>
      </c>
      <c r="F17" s="66">
        <v>0</v>
      </c>
      <c r="G17" s="66">
        <v>0</v>
      </c>
      <c r="H17" s="66">
        <v>0</v>
      </c>
      <c r="I17" s="66">
        <v>0</v>
      </c>
      <c r="J17" s="66">
        <v>0</v>
      </c>
      <c r="K17" s="66">
        <v>0</v>
      </c>
      <c r="L17" s="66">
        <v>0</v>
      </c>
      <c r="M17" s="66">
        <v>0</v>
      </c>
      <c r="N17" s="66">
        <v>0</v>
      </c>
      <c r="O17" s="66">
        <v>0</v>
      </c>
      <c r="P17" s="66">
        <v>0</v>
      </c>
      <c r="Q17" s="66">
        <v>0</v>
      </c>
      <c r="R17" s="66">
        <v>0</v>
      </c>
      <c r="S17" s="66">
        <v>0</v>
      </c>
      <c r="T17" s="66">
        <v>0</v>
      </c>
      <c r="U17" s="111">
        <v>0</v>
      </c>
      <c r="V17" s="111">
        <v>0</v>
      </c>
      <c r="W17" s="111">
        <v>0</v>
      </c>
      <c r="X17" s="111">
        <v>0</v>
      </c>
      <c r="Y17" s="111">
        <v>0</v>
      </c>
    </row>
    <row r="18" spans="1:25" x14ac:dyDescent="0.3">
      <c r="A18" s="9" t="s">
        <v>272</v>
      </c>
      <c r="B18" s="10" t="s">
        <v>314</v>
      </c>
      <c r="C18" s="9" t="s">
        <v>11</v>
      </c>
      <c r="D18" s="66">
        <v>0</v>
      </c>
      <c r="E18" s="66">
        <v>0</v>
      </c>
      <c r="F18" s="66">
        <v>0</v>
      </c>
      <c r="G18" s="66">
        <v>0</v>
      </c>
      <c r="H18" s="66">
        <v>0</v>
      </c>
      <c r="I18" s="66">
        <v>0</v>
      </c>
      <c r="J18" s="66">
        <v>0</v>
      </c>
      <c r="K18" s="66">
        <v>0</v>
      </c>
      <c r="L18" s="66">
        <v>0</v>
      </c>
      <c r="M18" s="66">
        <v>0</v>
      </c>
      <c r="N18" s="66">
        <v>0</v>
      </c>
      <c r="O18" s="66">
        <v>0</v>
      </c>
      <c r="P18" s="66">
        <v>0</v>
      </c>
      <c r="Q18" s="66">
        <v>0</v>
      </c>
      <c r="R18" s="66">
        <v>0</v>
      </c>
      <c r="S18" s="66">
        <v>0</v>
      </c>
      <c r="T18" s="66">
        <v>0</v>
      </c>
      <c r="U18" s="111">
        <v>0</v>
      </c>
      <c r="V18" s="111">
        <v>0</v>
      </c>
      <c r="W18" s="111">
        <v>0</v>
      </c>
      <c r="X18" s="111">
        <v>0</v>
      </c>
      <c r="Y18" s="111">
        <v>0</v>
      </c>
    </row>
    <row r="19" spans="1:25" x14ac:dyDescent="0.3">
      <c r="A19" s="14">
        <v>0</v>
      </c>
      <c r="B19" s="10" t="s">
        <v>315</v>
      </c>
      <c r="C19" s="14" t="s">
        <v>316</v>
      </c>
      <c r="D19" s="123">
        <v>0</v>
      </c>
      <c r="E19" s="66">
        <v>0</v>
      </c>
      <c r="F19" s="66">
        <v>0</v>
      </c>
      <c r="G19" s="66">
        <v>0</v>
      </c>
      <c r="H19" s="66">
        <v>0</v>
      </c>
      <c r="I19" s="66">
        <v>0</v>
      </c>
      <c r="J19" s="66">
        <v>0</v>
      </c>
      <c r="K19" s="66">
        <v>0</v>
      </c>
      <c r="L19" s="66">
        <v>0</v>
      </c>
      <c r="M19" s="66">
        <v>0</v>
      </c>
      <c r="N19" s="66">
        <v>0</v>
      </c>
      <c r="O19" s="66">
        <v>0</v>
      </c>
      <c r="P19" s="66">
        <v>0</v>
      </c>
      <c r="Q19" s="66">
        <v>0</v>
      </c>
      <c r="R19" s="66">
        <v>0</v>
      </c>
      <c r="S19" s="66">
        <v>0</v>
      </c>
      <c r="T19" s="66">
        <v>0</v>
      </c>
      <c r="U19" s="111">
        <v>0</v>
      </c>
      <c r="V19" s="111">
        <v>0</v>
      </c>
      <c r="W19" s="111">
        <v>0</v>
      </c>
      <c r="X19" s="111">
        <v>0</v>
      </c>
      <c r="Y19" s="111">
        <v>0</v>
      </c>
    </row>
    <row r="20" spans="1:25" x14ac:dyDescent="0.3">
      <c r="A20" s="9" t="s">
        <v>273</v>
      </c>
      <c r="B20" s="32" t="s">
        <v>317</v>
      </c>
      <c r="C20" s="9" t="s">
        <v>318</v>
      </c>
      <c r="D20" s="66">
        <v>0</v>
      </c>
      <c r="E20" s="66">
        <v>0</v>
      </c>
      <c r="F20" s="66">
        <v>0</v>
      </c>
      <c r="G20" s="66">
        <v>0</v>
      </c>
      <c r="H20" s="66">
        <v>0</v>
      </c>
      <c r="I20" s="66">
        <v>0</v>
      </c>
      <c r="J20" s="66">
        <v>0</v>
      </c>
      <c r="K20" s="66">
        <v>0</v>
      </c>
      <c r="L20" s="66">
        <v>0</v>
      </c>
      <c r="M20" s="66">
        <v>0</v>
      </c>
      <c r="N20" s="66">
        <v>0</v>
      </c>
      <c r="O20" s="66">
        <v>0</v>
      </c>
      <c r="P20" s="66">
        <v>0</v>
      </c>
      <c r="Q20" s="66">
        <v>0</v>
      </c>
      <c r="R20" s="66">
        <v>0</v>
      </c>
      <c r="S20" s="66">
        <v>0</v>
      </c>
      <c r="T20" s="66">
        <v>0</v>
      </c>
      <c r="U20" s="111">
        <v>0</v>
      </c>
      <c r="V20" s="111">
        <v>0</v>
      </c>
      <c r="W20" s="111">
        <v>0</v>
      </c>
      <c r="X20" s="111">
        <v>0</v>
      </c>
      <c r="Y20" s="111">
        <v>0</v>
      </c>
    </row>
    <row r="21" spans="1:25" x14ac:dyDescent="0.3">
      <c r="A21" s="9" t="s">
        <v>274</v>
      </c>
      <c r="B21" s="10" t="s">
        <v>319</v>
      </c>
      <c r="C21" s="9" t="s">
        <v>320</v>
      </c>
      <c r="D21" s="66">
        <v>0</v>
      </c>
      <c r="E21" s="66">
        <v>0</v>
      </c>
      <c r="F21" s="66">
        <v>0</v>
      </c>
      <c r="G21" s="66">
        <v>0</v>
      </c>
      <c r="H21" s="66">
        <v>0</v>
      </c>
      <c r="I21" s="66">
        <v>0</v>
      </c>
      <c r="J21" s="66">
        <v>0</v>
      </c>
      <c r="K21" s="66">
        <v>0</v>
      </c>
      <c r="L21" s="66">
        <v>0</v>
      </c>
      <c r="M21" s="66">
        <v>0</v>
      </c>
      <c r="N21" s="66">
        <v>0</v>
      </c>
      <c r="O21" s="66">
        <v>0</v>
      </c>
      <c r="P21" s="66">
        <v>0</v>
      </c>
      <c r="Q21" s="66">
        <v>0</v>
      </c>
      <c r="R21" s="66">
        <v>0</v>
      </c>
      <c r="S21" s="66">
        <v>0</v>
      </c>
      <c r="T21" s="66">
        <v>0</v>
      </c>
      <c r="U21" s="111">
        <v>0</v>
      </c>
      <c r="V21" s="111">
        <v>0</v>
      </c>
      <c r="W21" s="111">
        <v>0</v>
      </c>
      <c r="X21" s="111">
        <v>0</v>
      </c>
      <c r="Y21" s="111">
        <v>0</v>
      </c>
    </row>
    <row r="22" spans="1:25" x14ac:dyDescent="0.3">
      <c r="A22" s="9" t="s">
        <v>275</v>
      </c>
      <c r="B22" s="10" t="s">
        <v>321</v>
      </c>
      <c r="C22" s="9" t="s">
        <v>322</v>
      </c>
      <c r="D22" s="66">
        <v>0</v>
      </c>
      <c r="E22" s="66">
        <v>0</v>
      </c>
      <c r="F22" s="66">
        <v>0</v>
      </c>
      <c r="G22" s="66">
        <v>0</v>
      </c>
      <c r="H22" s="66">
        <v>0</v>
      </c>
      <c r="I22" s="66">
        <v>0</v>
      </c>
      <c r="J22" s="66">
        <v>0</v>
      </c>
      <c r="K22" s="66">
        <v>0</v>
      </c>
      <c r="L22" s="66">
        <v>0</v>
      </c>
      <c r="M22" s="66">
        <v>0</v>
      </c>
      <c r="N22" s="66">
        <v>0</v>
      </c>
      <c r="O22" s="66">
        <v>0</v>
      </c>
      <c r="P22" s="66">
        <v>0</v>
      </c>
      <c r="Q22" s="66">
        <v>0</v>
      </c>
      <c r="R22" s="66">
        <v>0</v>
      </c>
      <c r="S22" s="66">
        <v>0</v>
      </c>
      <c r="T22" s="66">
        <v>0</v>
      </c>
      <c r="U22" s="111">
        <v>0</v>
      </c>
      <c r="V22" s="111">
        <v>0</v>
      </c>
      <c r="W22" s="111">
        <v>0</v>
      </c>
      <c r="X22" s="111">
        <v>0</v>
      </c>
      <c r="Y22" s="111">
        <v>0</v>
      </c>
    </row>
    <row r="23" spans="1:25" x14ac:dyDescent="0.3">
      <c r="A23" s="9" t="s">
        <v>276</v>
      </c>
      <c r="B23" s="10" t="s">
        <v>323</v>
      </c>
      <c r="C23" s="9" t="s">
        <v>12</v>
      </c>
      <c r="D23" s="66">
        <v>0</v>
      </c>
      <c r="E23" s="66">
        <v>0</v>
      </c>
      <c r="F23" s="66">
        <v>0</v>
      </c>
      <c r="G23" s="66">
        <v>0</v>
      </c>
      <c r="H23" s="66">
        <v>0</v>
      </c>
      <c r="I23" s="66">
        <v>0</v>
      </c>
      <c r="J23" s="66">
        <v>0</v>
      </c>
      <c r="K23" s="66">
        <v>0</v>
      </c>
      <c r="L23" s="66">
        <v>0</v>
      </c>
      <c r="M23" s="66">
        <v>0</v>
      </c>
      <c r="N23" s="66">
        <v>0</v>
      </c>
      <c r="O23" s="66">
        <v>0</v>
      </c>
      <c r="P23" s="66">
        <v>0</v>
      </c>
      <c r="Q23" s="66">
        <v>0</v>
      </c>
      <c r="R23" s="66">
        <v>0</v>
      </c>
      <c r="S23" s="66">
        <v>0</v>
      </c>
      <c r="T23" s="66">
        <v>0</v>
      </c>
      <c r="U23" s="111">
        <v>0</v>
      </c>
      <c r="V23" s="111">
        <v>0</v>
      </c>
      <c r="W23" s="111">
        <v>0</v>
      </c>
      <c r="X23" s="111">
        <v>0</v>
      </c>
      <c r="Y23" s="111">
        <v>0</v>
      </c>
    </row>
    <row r="24" spans="1:25" x14ac:dyDescent="0.3">
      <c r="A24" s="12">
        <v>2</v>
      </c>
      <c r="B24" s="10" t="s">
        <v>324</v>
      </c>
      <c r="C24" s="12" t="s">
        <v>325</v>
      </c>
      <c r="D24" s="124">
        <v>5.53756</v>
      </c>
      <c r="E24" s="61">
        <v>0.15</v>
      </c>
      <c r="F24" s="61">
        <v>1.9999999999999574E-2</v>
      </c>
      <c r="G24" s="61">
        <v>0</v>
      </c>
      <c r="H24" s="61">
        <v>0.01</v>
      </c>
      <c r="I24" s="61">
        <v>0.46</v>
      </c>
      <c r="J24" s="61">
        <v>0</v>
      </c>
      <c r="K24" s="61">
        <v>0</v>
      </c>
      <c r="L24" s="61">
        <v>0</v>
      </c>
      <c r="M24" s="61">
        <v>0</v>
      </c>
      <c r="N24" s="61">
        <v>3.3259999999999998E-2</v>
      </c>
      <c r="O24" s="61">
        <v>4.42</v>
      </c>
      <c r="P24" s="61">
        <v>0</v>
      </c>
      <c r="Q24" s="61">
        <v>1.43E-2</v>
      </c>
      <c r="R24" s="61">
        <v>0</v>
      </c>
      <c r="S24" s="61">
        <v>0.19</v>
      </c>
      <c r="T24" s="61">
        <v>0.24</v>
      </c>
      <c r="U24" s="109">
        <v>0</v>
      </c>
      <c r="V24" s="109">
        <v>0</v>
      </c>
      <c r="W24" s="109">
        <v>0</v>
      </c>
      <c r="X24" s="109">
        <v>0</v>
      </c>
      <c r="Y24" s="109">
        <v>0</v>
      </c>
    </row>
    <row r="25" spans="1:25" x14ac:dyDescent="0.3">
      <c r="A25" s="9" t="s">
        <v>72</v>
      </c>
      <c r="B25" s="91" t="s">
        <v>326</v>
      </c>
      <c r="C25" s="9" t="s">
        <v>26</v>
      </c>
      <c r="D25" s="66">
        <v>0</v>
      </c>
      <c r="E25" s="66">
        <v>0</v>
      </c>
      <c r="F25" s="66">
        <v>0</v>
      </c>
      <c r="G25" s="66">
        <v>0</v>
      </c>
      <c r="H25" s="66">
        <v>0</v>
      </c>
      <c r="I25" s="66">
        <v>0</v>
      </c>
      <c r="J25" s="66">
        <v>0</v>
      </c>
      <c r="K25" s="66">
        <v>0</v>
      </c>
      <c r="L25" s="66">
        <v>0</v>
      </c>
      <c r="M25" s="66">
        <v>0</v>
      </c>
      <c r="N25" s="66">
        <v>0</v>
      </c>
      <c r="O25" s="66">
        <v>0</v>
      </c>
      <c r="P25" s="66">
        <v>0</v>
      </c>
      <c r="Q25" s="66">
        <v>0</v>
      </c>
      <c r="R25" s="66">
        <v>0</v>
      </c>
      <c r="S25" s="66">
        <v>0</v>
      </c>
      <c r="T25" s="66">
        <v>0</v>
      </c>
      <c r="U25" s="111">
        <v>0</v>
      </c>
      <c r="V25" s="111">
        <v>0</v>
      </c>
      <c r="W25" s="111">
        <v>0</v>
      </c>
      <c r="X25" s="111">
        <v>0</v>
      </c>
      <c r="Y25" s="111">
        <v>0</v>
      </c>
    </row>
    <row r="26" spans="1:25" x14ac:dyDescent="0.3">
      <c r="A26" s="9" t="s">
        <v>73</v>
      </c>
      <c r="B26" s="10" t="s">
        <v>327</v>
      </c>
      <c r="C26" s="9" t="s">
        <v>27</v>
      </c>
      <c r="D26" s="66">
        <v>0</v>
      </c>
      <c r="E26" s="66">
        <v>0</v>
      </c>
      <c r="F26" s="66">
        <v>0</v>
      </c>
      <c r="G26" s="66">
        <v>0</v>
      </c>
      <c r="H26" s="66">
        <v>0</v>
      </c>
      <c r="I26" s="66">
        <v>0</v>
      </c>
      <c r="J26" s="66">
        <v>0</v>
      </c>
      <c r="K26" s="66">
        <v>0</v>
      </c>
      <c r="L26" s="66">
        <v>0</v>
      </c>
      <c r="M26" s="66">
        <v>0</v>
      </c>
      <c r="N26" s="66">
        <v>0</v>
      </c>
      <c r="O26" s="66">
        <v>0</v>
      </c>
      <c r="P26" s="66">
        <v>0</v>
      </c>
      <c r="Q26" s="66">
        <v>0</v>
      </c>
      <c r="R26" s="66">
        <v>0</v>
      </c>
      <c r="S26" s="66">
        <v>0</v>
      </c>
      <c r="T26" s="66">
        <v>0</v>
      </c>
      <c r="U26" s="111">
        <v>0</v>
      </c>
      <c r="V26" s="111">
        <v>0</v>
      </c>
      <c r="W26" s="111">
        <v>0</v>
      </c>
      <c r="X26" s="111">
        <v>0</v>
      </c>
      <c r="Y26" s="111">
        <v>0</v>
      </c>
    </row>
    <row r="27" spans="1:25" x14ac:dyDescent="0.3">
      <c r="A27" s="125" t="s">
        <v>328</v>
      </c>
      <c r="B27" s="10" t="s">
        <v>329</v>
      </c>
      <c r="C27" s="9" t="s">
        <v>28</v>
      </c>
      <c r="D27" s="66">
        <v>0</v>
      </c>
      <c r="E27" s="66">
        <v>0</v>
      </c>
      <c r="F27" s="66">
        <v>0</v>
      </c>
      <c r="G27" s="66">
        <v>0</v>
      </c>
      <c r="H27" s="66">
        <v>0</v>
      </c>
      <c r="I27" s="66">
        <v>0</v>
      </c>
      <c r="J27" s="66">
        <v>0</v>
      </c>
      <c r="K27" s="66">
        <v>0</v>
      </c>
      <c r="L27" s="66">
        <v>0</v>
      </c>
      <c r="M27" s="66">
        <v>0</v>
      </c>
      <c r="N27" s="66">
        <v>0</v>
      </c>
      <c r="O27" s="66">
        <v>0</v>
      </c>
      <c r="P27" s="66">
        <v>0</v>
      </c>
      <c r="Q27" s="66">
        <v>0</v>
      </c>
      <c r="R27" s="66">
        <v>0</v>
      </c>
      <c r="S27" s="66">
        <v>0</v>
      </c>
      <c r="T27" s="66">
        <v>0</v>
      </c>
      <c r="U27" s="111">
        <v>0</v>
      </c>
      <c r="V27" s="111">
        <v>0</v>
      </c>
      <c r="W27" s="111">
        <v>0</v>
      </c>
      <c r="X27" s="111">
        <v>0</v>
      </c>
      <c r="Y27" s="111">
        <v>0</v>
      </c>
    </row>
    <row r="28" spans="1:25" x14ac:dyDescent="0.3">
      <c r="A28" s="9" t="s">
        <v>330</v>
      </c>
      <c r="B28" s="10" t="s">
        <v>331</v>
      </c>
      <c r="C28" s="9" t="s">
        <v>13</v>
      </c>
      <c r="D28" s="66">
        <v>0</v>
      </c>
      <c r="E28" s="66">
        <v>0</v>
      </c>
      <c r="F28" s="66">
        <v>0</v>
      </c>
      <c r="G28" s="66">
        <v>0</v>
      </c>
      <c r="H28" s="66">
        <v>0</v>
      </c>
      <c r="I28" s="66">
        <v>0</v>
      </c>
      <c r="J28" s="66">
        <v>0</v>
      </c>
      <c r="K28" s="66">
        <v>0</v>
      </c>
      <c r="L28" s="66">
        <v>0</v>
      </c>
      <c r="M28" s="66">
        <v>0</v>
      </c>
      <c r="N28" s="66">
        <v>0</v>
      </c>
      <c r="O28" s="66">
        <v>0</v>
      </c>
      <c r="P28" s="66">
        <v>0</v>
      </c>
      <c r="Q28" s="66">
        <v>0</v>
      </c>
      <c r="R28" s="66">
        <v>0</v>
      </c>
      <c r="S28" s="66">
        <v>0</v>
      </c>
      <c r="T28" s="66">
        <v>0</v>
      </c>
      <c r="U28" s="111">
        <v>0</v>
      </c>
      <c r="V28" s="111">
        <v>0</v>
      </c>
      <c r="W28" s="111">
        <v>0</v>
      </c>
      <c r="X28" s="111">
        <v>0</v>
      </c>
      <c r="Y28" s="111">
        <v>0</v>
      </c>
    </row>
    <row r="29" spans="1:25" x14ac:dyDescent="0.3">
      <c r="A29" s="9" t="s">
        <v>332</v>
      </c>
      <c r="B29" s="10" t="s">
        <v>333</v>
      </c>
      <c r="C29" s="9" t="s">
        <v>14</v>
      </c>
      <c r="D29" s="66">
        <v>0.03</v>
      </c>
      <c r="E29" s="66">
        <v>0</v>
      </c>
      <c r="F29" s="66">
        <v>0</v>
      </c>
      <c r="G29" s="66">
        <v>0</v>
      </c>
      <c r="H29" s="66">
        <v>0</v>
      </c>
      <c r="I29" s="66">
        <v>0</v>
      </c>
      <c r="J29" s="66">
        <v>0</v>
      </c>
      <c r="K29" s="66">
        <v>0</v>
      </c>
      <c r="L29" s="66">
        <v>0</v>
      </c>
      <c r="M29" s="66">
        <v>0</v>
      </c>
      <c r="N29" s="66">
        <v>0</v>
      </c>
      <c r="O29" s="66">
        <v>0</v>
      </c>
      <c r="P29" s="66">
        <v>0</v>
      </c>
      <c r="Q29" s="66">
        <v>0</v>
      </c>
      <c r="R29" s="66">
        <v>0</v>
      </c>
      <c r="S29" s="66">
        <v>0.03</v>
      </c>
      <c r="T29" s="66">
        <v>0</v>
      </c>
      <c r="U29" s="111">
        <v>0</v>
      </c>
      <c r="V29" s="111">
        <v>0</v>
      </c>
      <c r="W29" s="111">
        <v>0</v>
      </c>
      <c r="X29" s="111">
        <v>0</v>
      </c>
      <c r="Y29" s="111">
        <v>0</v>
      </c>
    </row>
    <row r="30" spans="1:25" x14ac:dyDescent="0.3">
      <c r="A30" s="9" t="s">
        <v>334</v>
      </c>
      <c r="B30" s="10" t="s">
        <v>335</v>
      </c>
      <c r="C30" s="9" t="s">
        <v>336</v>
      </c>
      <c r="D30" s="35">
        <v>0.06</v>
      </c>
      <c r="E30" s="66">
        <v>0</v>
      </c>
      <c r="F30" s="66">
        <v>0</v>
      </c>
      <c r="G30" s="66">
        <v>0</v>
      </c>
      <c r="H30" s="66">
        <v>0</v>
      </c>
      <c r="I30" s="66">
        <v>0</v>
      </c>
      <c r="J30" s="66">
        <v>0</v>
      </c>
      <c r="K30" s="66">
        <v>0</v>
      </c>
      <c r="L30" s="66">
        <v>0</v>
      </c>
      <c r="M30" s="66">
        <v>0</v>
      </c>
      <c r="N30" s="66">
        <v>0</v>
      </c>
      <c r="O30" s="66">
        <v>0</v>
      </c>
      <c r="P30" s="66">
        <v>0</v>
      </c>
      <c r="Q30" s="66">
        <v>0</v>
      </c>
      <c r="R30" s="66">
        <v>0</v>
      </c>
      <c r="S30" s="66">
        <v>0.06</v>
      </c>
      <c r="T30" s="66">
        <v>0</v>
      </c>
      <c r="U30" s="111">
        <v>0</v>
      </c>
      <c r="V30" s="111">
        <v>0</v>
      </c>
      <c r="W30" s="111">
        <v>0</v>
      </c>
      <c r="X30" s="111">
        <v>0</v>
      </c>
      <c r="Y30" s="111">
        <v>0</v>
      </c>
    </row>
    <row r="31" spans="1:25" x14ac:dyDescent="0.3">
      <c r="A31" s="9">
        <v>0</v>
      </c>
      <c r="B31" s="10" t="s">
        <v>296</v>
      </c>
      <c r="C31" s="9">
        <v>0</v>
      </c>
      <c r="D31" s="66"/>
      <c r="E31" s="66"/>
      <c r="F31" s="66"/>
      <c r="G31" s="66"/>
      <c r="H31" s="66"/>
      <c r="I31" s="66"/>
      <c r="J31" s="66"/>
      <c r="K31" s="66"/>
      <c r="L31" s="66"/>
      <c r="M31" s="66"/>
      <c r="N31" s="66"/>
      <c r="O31" s="66"/>
      <c r="P31" s="66"/>
      <c r="Q31" s="66"/>
      <c r="R31" s="66"/>
      <c r="S31" s="66"/>
      <c r="T31" s="66"/>
      <c r="U31" s="111"/>
      <c r="V31" s="111"/>
      <c r="W31" s="111"/>
      <c r="X31" s="111"/>
      <c r="Y31" s="111"/>
    </row>
    <row r="32" spans="1:25" x14ac:dyDescent="0.3">
      <c r="A32" s="22" t="s">
        <v>337</v>
      </c>
      <c r="B32" s="10" t="s">
        <v>338</v>
      </c>
      <c r="C32" s="9" t="s">
        <v>21</v>
      </c>
      <c r="D32" s="66">
        <v>0.06</v>
      </c>
      <c r="E32" s="66">
        <v>0</v>
      </c>
      <c r="F32" s="66">
        <v>0</v>
      </c>
      <c r="G32" s="66">
        <v>0</v>
      </c>
      <c r="H32" s="66">
        <v>0</v>
      </c>
      <c r="I32" s="66">
        <v>0</v>
      </c>
      <c r="J32" s="66">
        <v>0</v>
      </c>
      <c r="K32" s="66">
        <v>0</v>
      </c>
      <c r="L32" s="66">
        <v>0</v>
      </c>
      <c r="M32" s="66">
        <v>0</v>
      </c>
      <c r="N32" s="66">
        <v>0</v>
      </c>
      <c r="O32" s="66">
        <v>0</v>
      </c>
      <c r="P32" s="66">
        <v>0</v>
      </c>
      <c r="Q32" s="66">
        <v>0</v>
      </c>
      <c r="R32" s="66">
        <v>0</v>
      </c>
      <c r="S32" s="66">
        <v>0.06</v>
      </c>
      <c r="T32" s="66">
        <v>0</v>
      </c>
      <c r="U32" s="111">
        <v>0</v>
      </c>
      <c r="V32" s="111">
        <v>0</v>
      </c>
      <c r="W32" s="111">
        <v>0</v>
      </c>
      <c r="X32" s="111">
        <v>0</v>
      </c>
      <c r="Y32" s="111">
        <v>0</v>
      </c>
    </row>
    <row r="33" spans="1:25" x14ac:dyDescent="0.3">
      <c r="A33" s="22" t="s">
        <v>339</v>
      </c>
      <c r="B33" s="10" t="s">
        <v>340</v>
      </c>
      <c r="C33" s="9" t="s">
        <v>341</v>
      </c>
      <c r="D33" s="66">
        <v>0</v>
      </c>
      <c r="E33" s="66">
        <v>0</v>
      </c>
      <c r="F33" s="66">
        <v>0</v>
      </c>
      <c r="G33" s="66">
        <v>0</v>
      </c>
      <c r="H33" s="66">
        <v>0</v>
      </c>
      <c r="I33" s="66">
        <v>0</v>
      </c>
      <c r="J33" s="66">
        <v>0</v>
      </c>
      <c r="K33" s="66">
        <v>0</v>
      </c>
      <c r="L33" s="66">
        <v>0</v>
      </c>
      <c r="M33" s="66">
        <v>0</v>
      </c>
      <c r="N33" s="66">
        <v>0</v>
      </c>
      <c r="O33" s="66">
        <v>0</v>
      </c>
      <c r="P33" s="66">
        <v>0</v>
      </c>
      <c r="Q33" s="66">
        <v>0</v>
      </c>
      <c r="R33" s="66">
        <v>0</v>
      </c>
      <c r="S33" s="66">
        <v>0</v>
      </c>
      <c r="T33" s="66">
        <v>0</v>
      </c>
      <c r="U33" s="111">
        <v>0</v>
      </c>
      <c r="V33" s="111">
        <v>0</v>
      </c>
      <c r="W33" s="111">
        <v>0</v>
      </c>
      <c r="X33" s="111">
        <v>0</v>
      </c>
      <c r="Y33" s="111">
        <v>0</v>
      </c>
    </row>
    <row r="34" spans="1:25" x14ac:dyDescent="0.3">
      <c r="A34" s="22" t="s">
        <v>342</v>
      </c>
      <c r="B34" s="10" t="s">
        <v>343</v>
      </c>
      <c r="C34" s="9" t="s">
        <v>22</v>
      </c>
      <c r="D34" s="66">
        <v>0</v>
      </c>
      <c r="E34" s="66">
        <v>0</v>
      </c>
      <c r="F34" s="66">
        <v>0</v>
      </c>
      <c r="G34" s="66">
        <v>0</v>
      </c>
      <c r="H34" s="66">
        <v>0</v>
      </c>
      <c r="I34" s="66">
        <v>0</v>
      </c>
      <c r="J34" s="66">
        <v>0</v>
      </c>
      <c r="K34" s="66">
        <v>0</v>
      </c>
      <c r="L34" s="66">
        <v>0</v>
      </c>
      <c r="M34" s="66">
        <v>0</v>
      </c>
      <c r="N34" s="66">
        <v>0</v>
      </c>
      <c r="O34" s="66">
        <v>0</v>
      </c>
      <c r="P34" s="66">
        <v>0</v>
      </c>
      <c r="Q34" s="66">
        <v>0</v>
      </c>
      <c r="R34" s="66">
        <v>0</v>
      </c>
      <c r="S34" s="66">
        <v>0</v>
      </c>
      <c r="T34" s="66">
        <v>0</v>
      </c>
      <c r="U34" s="111">
        <v>0</v>
      </c>
      <c r="V34" s="111">
        <v>0</v>
      </c>
      <c r="W34" s="111">
        <v>0</v>
      </c>
      <c r="X34" s="111">
        <v>0</v>
      </c>
      <c r="Y34" s="111">
        <v>0</v>
      </c>
    </row>
    <row r="35" spans="1:25" x14ac:dyDescent="0.3">
      <c r="A35" s="22" t="s">
        <v>344</v>
      </c>
      <c r="B35" s="10" t="s">
        <v>345</v>
      </c>
      <c r="C35" s="9" t="s">
        <v>23</v>
      </c>
      <c r="D35" s="66">
        <v>0</v>
      </c>
      <c r="E35" s="66">
        <v>0</v>
      </c>
      <c r="F35" s="66">
        <v>0</v>
      </c>
      <c r="G35" s="66">
        <v>0</v>
      </c>
      <c r="H35" s="66">
        <v>0</v>
      </c>
      <c r="I35" s="66">
        <v>0</v>
      </c>
      <c r="J35" s="66">
        <v>0</v>
      </c>
      <c r="K35" s="66">
        <v>0</v>
      </c>
      <c r="L35" s="66">
        <v>0</v>
      </c>
      <c r="M35" s="66">
        <v>0</v>
      </c>
      <c r="N35" s="66">
        <v>0</v>
      </c>
      <c r="O35" s="66">
        <v>0</v>
      </c>
      <c r="P35" s="66">
        <v>0</v>
      </c>
      <c r="Q35" s="66">
        <v>0</v>
      </c>
      <c r="R35" s="66">
        <v>0</v>
      </c>
      <c r="S35" s="66">
        <v>0</v>
      </c>
      <c r="T35" s="66">
        <v>0</v>
      </c>
      <c r="U35" s="111">
        <v>0</v>
      </c>
      <c r="V35" s="111">
        <v>0</v>
      </c>
      <c r="W35" s="111">
        <v>0</v>
      </c>
      <c r="X35" s="111">
        <v>0</v>
      </c>
      <c r="Y35" s="111">
        <v>0</v>
      </c>
    </row>
    <row r="36" spans="1:25" x14ac:dyDescent="0.3">
      <c r="A36" s="22" t="s">
        <v>346</v>
      </c>
      <c r="B36" s="10" t="s">
        <v>347</v>
      </c>
      <c r="C36" s="9" t="s">
        <v>348</v>
      </c>
      <c r="D36" s="66">
        <v>0</v>
      </c>
      <c r="E36" s="66">
        <v>0</v>
      </c>
      <c r="F36" s="66">
        <v>0</v>
      </c>
      <c r="G36" s="66">
        <v>0</v>
      </c>
      <c r="H36" s="66">
        <v>0</v>
      </c>
      <c r="I36" s="66">
        <v>0</v>
      </c>
      <c r="J36" s="66">
        <v>0</v>
      </c>
      <c r="K36" s="66">
        <v>0</v>
      </c>
      <c r="L36" s="66">
        <v>0</v>
      </c>
      <c r="M36" s="66">
        <v>0</v>
      </c>
      <c r="N36" s="66">
        <v>0</v>
      </c>
      <c r="O36" s="66">
        <v>0</v>
      </c>
      <c r="P36" s="66">
        <v>0</v>
      </c>
      <c r="Q36" s="66">
        <v>0</v>
      </c>
      <c r="R36" s="66">
        <v>0</v>
      </c>
      <c r="S36" s="66">
        <v>0</v>
      </c>
      <c r="T36" s="66">
        <v>0</v>
      </c>
      <c r="U36" s="111">
        <v>0</v>
      </c>
      <c r="V36" s="111">
        <v>0</v>
      </c>
      <c r="W36" s="111">
        <v>0</v>
      </c>
      <c r="X36" s="111">
        <v>0</v>
      </c>
      <c r="Y36" s="111">
        <v>0</v>
      </c>
    </row>
    <row r="37" spans="1:25" x14ac:dyDescent="0.3">
      <c r="A37" s="22" t="s">
        <v>349</v>
      </c>
      <c r="B37" s="10" t="s">
        <v>350</v>
      </c>
      <c r="C37" s="9" t="s">
        <v>351</v>
      </c>
      <c r="D37" s="66">
        <v>0</v>
      </c>
      <c r="E37" s="66">
        <v>0</v>
      </c>
      <c r="F37" s="66">
        <v>0</v>
      </c>
      <c r="G37" s="66">
        <v>0</v>
      </c>
      <c r="H37" s="66">
        <v>0</v>
      </c>
      <c r="I37" s="66">
        <v>0</v>
      </c>
      <c r="J37" s="66">
        <v>0</v>
      </c>
      <c r="K37" s="66">
        <v>0</v>
      </c>
      <c r="L37" s="66">
        <v>0</v>
      </c>
      <c r="M37" s="66">
        <v>0</v>
      </c>
      <c r="N37" s="66">
        <v>0</v>
      </c>
      <c r="O37" s="66">
        <v>0</v>
      </c>
      <c r="P37" s="66">
        <v>0</v>
      </c>
      <c r="Q37" s="66">
        <v>0</v>
      </c>
      <c r="R37" s="66">
        <v>0</v>
      </c>
      <c r="S37" s="66">
        <v>0</v>
      </c>
      <c r="T37" s="66">
        <v>0</v>
      </c>
      <c r="U37" s="111">
        <v>0</v>
      </c>
      <c r="V37" s="111">
        <v>0</v>
      </c>
      <c r="W37" s="111">
        <v>0</v>
      </c>
      <c r="X37" s="111">
        <v>0</v>
      </c>
      <c r="Y37" s="111">
        <v>0</v>
      </c>
    </row>
    <row r="38" spans="1:25" s="126" customFormat="1" x14ac:dyDescent="0.3">
      <c r="A38" s="22" t="s">
        <v>352</v>
      </c>
      <c r="B38" s="10" t="s">
        <v>353</v>
      </c>
      <c r="C38" s="9" t="s">
        <v>354</v>
      </c>
      <c r="D38" s="66">
        <v>0</v>
      </c>
      <c r="E38" s="66">
        <v>0</v>
      </c>
      <c r="F38" s="66">
        <v>0</v>
      </c>
      <c r="G38" s="66">
        <v>0</v>
      </c>
      <c r="H38" s="66">
        <v>0</v>
      </c>
      <c r="I38" s="66">
        <v>0</v>
      </c>
      <c r="J38" s="66">
        <v>0</v>
      </c>
      <c r="K38" s="66">
        <v>0</v>
      </c>
      <c r="L38" s="66">
        <v>0</v>
      </c>
      <c r="M38" s="66">
        <v>0</v>
      </c>
      <c r="N38" s="66">
        <v>0</v>
      </c>
      <c r="O38" s="66">
        <v>0</v>
      </c>
      <c r="P38" s="66">
        <v>0</v>
      </c>
      <c r="Q38" s="66">
        <v>0</v>
      </c>
      <c r="R38" s="66">
        <v>0</v>
      </c>
      <c r="S38" s="66">
        <v>0</v>
      </c>
      <c r="T38" s="66">
        <v>0</v>
      </c>
      <c r="U38" s="111">
        <v>0</v>
      </c>
      <c r="V38" s="111">
        <v>0</v>
      </c>
      <c r="W38" s="111">
        <v>0</v>
      </c>
      <c r="X38" s="111">
        <v>0</v>
      </c>
      <c r="Y38" s="111">
        <v>0</v>
      </c>
    </row>
    <row r="39" spans="1:25" x14ac:dyDescent="0.3">
      <c r="A39" s="22" t="s">
        <v>355</v>
      </c>
      <c r="B39" s="10" t="s">
        <v>356</v>
      </c>
      <c r="C39" s="9" t="s">
        <v>357</v>
      </c>
      <c r="D39" s="66">
        <v>0</v>
      </c>
      <c r="E39" s="66">
        <v>0</v>
      </c>
      <c r="F39" s="66">
        <v>0</v>
      </c>
      <c r="G39" s="66">
        <v>0</v>
      </c>
      <c r="H39" s="66">
        <v>0</v>
      </c>
      <c r="I39" s="66">
        <v>0</v>
      </c>
      <c r="J39" s="66">
        <v>0</v>
      </c>
      <c r="K39" s="66">
        <v>0</v>
      </c>
      <c r="L39" s="66">
        <v>0</v>
      </c>
      <c r="M39" s="66">
        <v>0</v>
      </c>
      <c r="N39" s="66">
        <v>0</v>
      </c>
      <c r="O39" s="66">
        <v>0</v>
      </c>
      <c r="P39" s="66">
        <v>0</v>
      </c>
      <c r="Q39" s="66">
        <v>0</v>
      </c>
      <c r="R39" s="66">
        <v>0</v>
      </c>
      <c r="S39" s="66">
        <v>0</v>
      </c>
      <c r="T39" s="66">
        <v>0</v>
      </c>
      <c r="U39" s="111">
        <v>0</v>
      </c>
      <c r="V39" s="111">
        <v>0</v>
      </c>
      <c r="W39" s="111">
        <v>0</v>
      </c>
      <c r="X39" s="111">
        <v>0</v>
      </c>
      <c r="Y39" s="111">
        <v>0</v>
      </c>
    </row>
    <row r="40" spans="1:25" x14ac:dyDescent="0.3">
      <c r="A40" s="22" t="s">
        <v>358</v>
      </c>
      <c r="B40" s="10" t="s">
        <v>359</v>
      </c>
      <c r="C40" s="9" t="s">
        <v>360</v>
      </c>
      <c r="D40" s="66">
        <v>0</v>
      </c>
      <c r="E40" s="66">
        <v>0</v>
      </c>
      <c r="F40" s="66">
        <v>0</v>
      </c>
      <c r="G40" s="66">
        <v>0</v>
      </c>
      <c r="H40" s="66">
        <v>0</v>
      </c>
      <c r="I40" s="66">
        <v>0</v>
      </c>
      <c r="J40" s="66">
        <v>0</v>
      </c>
      <c r="K40" s="66">
        <v>0</v>
      </c>
      <c r="L40" s="66">
        <v>0</v>
      </c>
      <c r="M40" s="66">
        <v>0</v>
      </c>
      <c r="N40" s="66">
        <v>0</v>
      </c>
      <c r="O40" s="66">
        <v>0</v>
      </c>
      <c r="P40" s="66">
        <v>0</v>
      </c>
      <c r="Q40" s="66">
        <v>0</v>
      </c>
      <c r="R40" s="66">
        <v>0</v>
      </c>
      <c r="S40" s="66">
        <v>0</v>
      </c>
      <c r="T40" s="66">
        <v>0</v>
      </c>
      <c r="U40" s="111">
        <v>0</v>
      </c>
      <c r="V40" s="111">
        <v>0</v>
      </c>
      <c r="W40" s="111">
        <v>0</v>
      </c>
      <c r="X40" s="111">
        <v>0</v>
      </c>
      <c r="Y40" s="111">
        <v>0</v>
      </c>
    </row>
    <row r="41" spans="1:25" x14ac:dyDescent="0.3">
      <c r="A41" s="22" t="s">
        <v>361</v>
      </c>
      <c r="B41" s="10" t="s">
        <v>362</v>
      </c>
      <c r="C41" s="9" t="s">
        <v>363</v>
      </c>
      <c r="D41" s="66">
        <v>0</v>
      </c>
      <c r="E41" s="66">
        <v>0</v>
      </c>
      <c r="F41" s="66">
        <v>0</v>
      </c>
      <c r="G41" s="66">
        <v>0</v>
      </c>
      <c r="H41" s="66">
        <v>0</v>
      </c>
      <c r="I41" s="66">
        <v>0</v>
      </c>
      <c r="J41" s="66">
        <v>0</v>
      </c>
      <c r="K41" s="66">
        <v>0</v>
      </c>
      <c r="L41" s="66">
        <v>0</v>
      </c>
      <c r="M41" s="66">
        <v>0</v>
      </c>
      <c r="N41" s="66">
        <v>0</v>
      </c>
      <c r="O41" s="66">
        <v>0</v>
      </c>
      <c r="P41" s="66">
        <v>0</v>
      </c>
      <c r="Q41" s="66">
        <v>0</v>
      </c>
      <c r="R41" s="66">
        <v>0</v>
      </c>
      <c r="S41" s="66">
        <v>0</v>
      </c>
      <c r="T41" s="66">
        <v>0</v>
      </c>
      <c r="U41" s="111">
        <v>0</v>
      </c>
      <c r="V41" s="111">
        <v>0</v>
      </c>
      <c r="W41" s="111">
        <v>0</v>
      </c>
      <c r="X41" s="111">
        <v>0</v>
      </c>
      <c r="Y41" s="111">
        <v>0</v>
      </c>
    </row>
    <row r="42" spans="1:25" s="122" customFormat="1" x14ac:dyDescent="0.3">
      <c r="A42" s="22" t="s">
        <v>364</v>
      </c>
      <c r="B42" s="10" t="s">
        <v>365</v>
      </c>
      <c r="C42" s="9" t="s">
        <v>366</v>
      </c>
      <c r="D42" s="35">
        <v>4.4000000000000004</v>
      </c>
      <c r="E42" s="66">
        <v>0</v>
      </c>
      <c r="F42" s="66">
        <v>0</v>
      </c>
      <c r="G42" s="66">
        <v>0</v>
      </c>
      <c r="H42" s="66">
        <v>0</v>
      </c>
      <c r="I42" s="66">
        <v>0</v>
      </c>
      <c r="J42" s="66">
        <v>0</v>
      </c>
      <c r="K42" s="66">
        <v>0</v>
      </c>
      <c r="L42" s="66">
        <v>0</v>
      </c>
      <c r="M42" s="66">
        <v>0</v>
      </c>
      <c r="N42" s="66">
        <v>0</v>
      </c>
      <c r="O42" s="66">
        <v>4.4000000000000004</v>
      </c>
      <c r="P42" s="66">
        <v>0</v>
      </c>
      <c r="Q42" s="66">
        <v>0</v>
      </c>
      <c r="R42" s="66">
        <v>0</v>
      </c>
      <c r="S42" s="66">
        <v>0</v>
      </c>
      <c r="T42" s="66">
        <v>0</v>
      </c>
      <c r="U42" s="111">
        <v>0</v>
      </c>
      <c r="V42" s="111">
        <v>0</v>
      </c>
      <c r="W42" s="111">
        <v>0</v>
      </c>
      <c r="X42" s="111">
        <v>0</v>
      </c>
      <c r="Y42" s="111">
        <v>0</v>
      </c>
    </row>
    <row r="43" spans="1:25" hidden="1" x14ac:dyDescent="0.3">
      <c r="A43" s="22" t="s">
        <v>367</v>
      </c>
      <c r="B43" s="10" t="s">
        <v>368</v>
      </c>
      <c r="C43" s="9" t="s">
        <v>369</v>
      </c>
      <c r="D43" s="35">
        <v>0</v>
      </c>
      <c r="E43" s="66">
        <v>0</v>
      </c>
      <c r="F43" s="66">
        <v>0</v>
      </c>
      <c r="G43" s="66">
        <v>0</v>
      </c>
      <c r="H43" s="66">
        <v>0</v>
      </c>
      <c r="I43" s="66">
        <v>0</v>
      </c>
      <c r="J43" s="66">
        <v>0</v>
      </c>
      <c r="K43" s="66">
        <v>0</v>
      </c>
      <c r="L43" s="66">
        <v>0</v>
      </c>
      <c r="M43" s="66">
        <v>0</v>
      </c>
      <c r="N43" s="66">
        <v>0</v>
      </c>
      <c r="O43" s="66">
        <v>0</v>
      </c>
      <c r="P43" s="66">
        <v>0</v>
      </c>
      <c r="Q43" s="66">
        <v>0</v>
      </c>
      <c r="R43" s="66">
        <v>0</v>
      </c>
      <c r="S43" s="66">
        <v>0</v>
      </c>
      <c r="T43" s="66">
        <v>0</v>
      </c>
      <c r="U43" s="111">
        <v>0</v>
      </c>
      <c r="V43" s="111">
        <v>0</v>
      </c>
      <c r="W43" s="111">
        <v>0</v>
      </c>
      <c r="X43" s="111">
        <v>0</v>
      </c>
      <c r="Y43" s="111">
        <v>0</v>
      </c>
    </row>
    <row r="44" spans="1:25" hidden="1" x14ac:dyDescent="0.3">
      <c r="A44" s="24">
        <v>0</v>
      </c>
      <c r="B44" s="10" t="s">
        <v>296</v>
      </c>
      <c r="C44" s="14">
        <v>0</v>
      </c>
      <c r="D44" s="66"/>
      <c r="E44" s="66"/>
      <c r="F44" s="66"/>
      <c r="G44" s="66"/>
      <c r="H44" s="66"/>
      <c r="I44" s="66"/>
      <c r="J44" s="66"/>
      <c r="K44" s="66"/>
      <c r="L44" s="66"/>
      <c r="M44" s="66"/>
      <c r="N44" s="66"/>
      <c r="O44" s="66"/>
      <c r="P44" s="66"/>
      <c r="Q44" s="66"/>
      <c r="R44" s="66"/>
      <c r="S44" s="66"/>
      <c r="T44" s="66"/>
      <c r="U44" s="111"/>
      <c r="V44" s="111"/>
      <c r="W44" s="111"/>
      <c r="X44" s="111"/>
      <c r="Y44" s="111"/>
    </row>
    <row r="45" spans="1:25" x14ac:dyDescent="0.3">
      <c r="A45" s="22" t="s">
        <v>367</v>
      </c>
      <c r="B45" s="10" t="s">
        <v>370</v>
      </c>
      <c r="C45" s="9" t="s">
        <v>371</v>
      </c>
      <c r="D45" s="66">
        <v>0</v>
      </c>
      <c r="E45" s="66">
        <v>0</v>
      </c>
      <c r="F45" s="66">
        <v>0</v>
      </c>
      <c r="G45" s="66">
        <v>0</v>
      </c>
      <c r="H45" s="66">
        <v>0</v>
      </c>
      <c r="I45" s="66">
        <v>0</v>
      </c>
      <c r="J45" s="66">
        <v>0</v>
      </c>
      <c r="K45" s="66">
        <v>0</v>
      </c>
      <c r="L45" s="66">
        <v>0</v>
      </c>
      <c r="M45" s="66">
        <v>0</v>
      </c>
      <c r="N45" s="66">
        <v>0</v>
      </c>
      <c r="O45" s="66">
        <v>0</v>
      </c>
      <c r="P45" s="66">
        <v>0</v>
      </c>
      <c r="Q45" s="66">
        <v>0</v>
      </c>
      <c r="R45" s="66">
        <v>0</v>
      </c>
      <c r="S45" s="66">
        <v>0</v>
      </c>
      <c r="T45" s="66">
        <v>0</v>
      </c>
      <c r="U45" s="111">
        <v>0</v>
      </c>
      <c r="V45" s="111">
        <v>0</v>
      </c>
      <c r="W45" s="111">
        <v>0</v>
      </c>
      <c r="X45" s="111">
        <v>0</v>
      </c>
      <c r="Y45" s="111">
        <v>0</v>
      </c>
    </row>
    <row r="46" spans="1:25" x14ac:dyDescent="0.3">
      <c r="A46" s="22" t="s">
        <v>375</v>
      </c>
      <c r="B46" s="10" t="s">
        <v>372</v>
      </c>
      <c r="C46" s="9" t="s">
        <v>15</v>
      </c>
      <c r="D46" s="66">
        <v>0</v>
      </c>
      <c r="E46" s="66">
        <v>0</v>
      </c>
      <c r="F46" s="66">
        <v>0</v>
      </c>
      <c r="G46" s="66">
        <v>0</v>
      </c>
      <c r="H46" s="66">
        <v>0</v>
      </c>
      <c r="I46" s="66">
        <v>0</v>
      </c>
      <c r="J46" s="66">
        <v>0</v>
      </c>
      <c r="K46" s="66">
        <v>0</v>
      </c>
      <c r="L46" s="66">
        <v>0</v>
      </c>
      <c r="M46" s="66">
        <v>0</v>
      </c>
      <c r="N46" s="66">
        <v>0</v>
      </c>
      <c r="O46" s="66">
        <v>0</v>
      </c>
      <c r="P46" s="66">
        <v>0</v>
      </c>
      <c r="Q46" s="66">
        <v>0</v>
      </c>
      <c r="R46" s="66">
        <v>0</v>
      </c>
      <c r="S46" s="66">
        <v>0</v>
      </c>
      <c r="T46" s="66">
        <v>0</v>
      </c>
      <c r="U46" s="111">
        <v>0</v>
      </c>
      <c r="V46" s="111">
        <v>0</v>
      </c>
      <c r="W46" s="111">
        <v>0</v>
      </c>
      <c r="X46" s="111">
        <v>0</v>
      </c>
      <c r="Y46" s="111">
        <v>0</v>
      </c>
    </row>
    <row r="47" spans="1:25" x14ac:dyDescent="0.3">
      <c r="A47" s="22" t="s">
        <v>377</v>
      </c>
      <c r="B47" s="10" t="s">
        <v>373</v>
      </c>
      <c r="C47" s="9" t="s">
        <v>374</v>
      </c>
      <c r="D47" s="66">
        <v>0</v>
      </c>
      <c r="E47" s="66">
        <v>0</v>
      </c>
      <c r="F47" s="66">
        <v>0</v>
      </c>
      <c r="G47" s="66">
        <v>0</v>
      </c>
      <c r="H47" s="66">
        <v>0</v>
      </c>
      <c r="I47" s="66">
        <v>0</v>
      </c>
      <c r="J47" s="66">
        <v>0</v>
      </c>
      <c r="K47" s="66">
        <v>0</v>
      </c>
      <c r="L47" s="66">
        <v>0</v>
      </c>
      <c r="M47" s="66">
        <v>0</v>
      </c>
      <c r="N47" s="66">
        <v>0</v>
      </c>
      <c r="O47" s="66">
        <v>0</v>
      </c>
      <c r="P47" s="66">
        <v>0</v>
      </c>
      <c r="Q47" s="66">
        <v>0</v>
      </c>
      <c r="R47" s="66">
        <v>0</v>
      </c>
      <c r="S47" s="66">
        <v>0</v>
      </c>
      <c r="T47" s="66">
        <v>0</v>
      </c>
      <c r="U47" s="111">
        <v>0</v>
      </c>
      <c r="V47" s="111">
        <v>0</v>
      </c>
      <c r="W47" s="111">
        <v>0</v>
      </c>
      <c r="X47" s="111">
        <v>0</v>
      </c>
      <c r="Y47" s="111">
        <v>0</v>
      </c>
    </row>
    <row r="48" spans="1:25" x14ac:dyDescent="0.3">
      <c r="A48" s="22" t="s">
        <v>379</v>
      </c>
      <c r="B48" s="10" t="s">
        <v>376</v>
      </c>
      <c r="C48" s="9" t="s">
        <v>16</v>
      </c>
      <c r="D48" s="66">
        <v>0</v>
      </c>
      <c r="E48" s="66">
        <v>0</v>
      </c>
      <c r="F48" s="66">
        <v>0</v>
      </c>
      <c r="G48" s="66">
        <v>0</v>
      </c>
      <c r="H48" s="66">
        <v>0</v>
      </c>
      <c r="I48" s="66">
        <v>0</v>
      </c>
      <c r="J48" s="66">
        <v>0</v>
      </c>
      <c r="K48" s="66">
        <v>0</v>
      </c>
      <c r="L48" s="66">
        <v>0</v>
      </c>
      <c r="M48" s="66">
        <v>0</v>
      </c>
      <c r="N48" s="66">
        <v>0</v>
      </c>
      <c r="O48" s="66">
        <v>0</v>
      </c>
      <c r="P48" s="66">
        <v>0</v>
      </c>
      <c r="Q48" s="66">
        <v>0</v>
      </c>
      <c r="R48" s="66">
        <v>0</v>
      </c>
      <c r="S48" s="66">
        <v>0</v>
      </c>
      <c r="T48" s="66">
        <v>0</v>
      </c>
      <c r="U48" s="111">
        <v>0</v>
      </c>
      <c r="V48" s="111">
        <v>0</v>
      </c>
      <c r="W48" s="111">
        <v>0</v>
      </c>
      <c r="X48" s="111">
        <v>0</v>
      </c>
      <c r="Y48" s="111">
        <v>0</v>
      </c>
    </row>
    <row r="49" spans="1:25" x14ac:dyDescent="0.3">
      <c r="A49" s="22" t="s">
        <v>546</v>
      </c>
      <c r="B49" s="10" t="s">
        <v>378</v>
      </c>
      <c r="C49" s="9" t="s">
        <v>17</v>
      </c>
      <c r="D49" s="66">
        <v>0</v>
      </c>
      <c r="E49" s="66">
        <v>0</v>
      </c>
      <c r="F49" s="66">
        <v>0</v>
      </c>
      <c r="G49" s="66">
        <v>0</v>
      </c>
      <c r="H49" s="66">
        <v>0</v>
      </c>
      <c r="I49" s="66">
        <v>0</v>
      </c>
      <c r="J49" s="66">
        <v>0</v>
      </c>
      <c r="K49" s="66">
        <v>0</v>
      </c>
      <c r="L49" s="66">
        <v>0</v>
      </c>
      <c r="M49" s="66">
        <v>0</v>
      </c>
      <c r="N49" s="66">
        <v>0</v>
      </c>
      <c r="O49" s="66">
        <v>0</v>
      </c>
      <c r="P49" s="66">
        <v>0</v>
      </c>
      <c r="Q49" s="66">
        <v>0</v>
      </c>
      <c r="R49" s="66">
        <v>0</v>
      </c>
      <c r="S49" s="66">
        <v>0</v>
      </c>
      <c r="T49" s="66">
        <v>0</v>
      </c>
      <c r="U49" s="111">
        <v>0</v>
      </c>
      <c r="V49" s="111">
        <v>0</v>
      </c>
      <c r="W49" s="111">
        <v>0</v>
      </c>
      <c r="X49" s="111">
        <v>0</v>
      </c>
      <c r="Y49" s="111">
        <v>0</v>
      </c>
    </row>
    <row r="50" spans="1:25" x14ac:dyDescent="0.3">
      <c r="A50" s="22" t="s">
        <v>547</v>
      </c>
      <c r="B50" s="10" t="s">
        <v>158</v>
      </c>
      <c r="C50" s="9" t="s">
        <v>18</v>
      </c>
      <c r="D50" s="66">
        <v>4.4000000000000004</v>
      </c>
      <c r="E50" s="66">
        <v>0</v>
      </c>
      <c r="F50" s="66">
        <v>0</v>
      </c>
      <c r="G50" s="66">
        <v>0</v>
      </c>
      <c r="H50" s="66">
        <v>0</v>
      </c>
      <c r="I50" s="66">
        <v>0</v>
      </c>
      <c r="J50" s="66">
        <v>0</v>
      </c>
      <c r="K50" s="66">
        <v>0</v>
      </c>
      <c r="L50" s="66">
        <v>0</v>
      </c>
      <c r="M50" s="66">
        <v>0</v>
      </c>
      <c r="N50" s="66">
        <v>0</v>
      </c>
      <c r="O50" s="66">
        <v>4.4000000000000004</v>
      </c>
      <c r="P50" s="66">
        <v>0</v>
      </c>
      <c r="Q50" s="66">
        <v>0</v>
      </c>
      <c r="R50" s="66">
        <v>0</v>
      </c>
      <c r="S50" s="66">
        <v>0</v>
      </c>
      <c r="T50" s="66">
        <v>0</v>
      </c>
      <c r="U50" s="111">
        <v>0</v>
      </c>
      <c r="V50" s="111">
        <v>0</v>
      </c>
      <c r="W50" s="111">
        <v>0</v>
      </c>
      <c r="X50" s="111">
        <v>0</v>
      </c>
      <c r="Y50" s="111">
        <v>0</v>
      </c>
    </row>
    <row r="51" spans="1:25" x14ac:dyDescent="0.3">
      <c r="A51" s="9" t="s">
        <v>380</v>
      </c>
      <c r="B51" s="10" t="s">
        <v>381</v>
      </c>
      <c r="C51" s="9" t="s">
        <v>382</v>
      </c>
      <c r="D51" s="127">
        <v>1.0475599999999996</v>
      </c>
      <c r="E51" s="66">
        <v>0.15</v>
      </c>
      <c r="F51" s="66">
        <v>1.9999999999999574E-2</v>
      </c>
      <c r="G51" s="66">
        <v>0</v>
      </c>
      <c r="H51" s="66">
        <v>0.01</v>
      </c>
      <c r="I51" s="66">
        <v>0.46</v>
      </c>
      <c r="J51" s="66">
        <v>0</v>
      </c>
      <c r="K51" s="66">
        <v>0</v>
      </c>
      <c r="L51" s="66">
        <v>0</v>
      </c>
      <c r="M51" s="66">
        <v>0</v>
      </c>
      <c r="N51" s="66">
        <v>3.3259999999999998E-2</v>
      </c>
      <c r="O51" s="66">
        <v>0.02</v>
      </c>
      <c r="P51" s="66">
        <v>0</v>
      </c>
      <c r="Q51" s="66">
        <v>1.43E-2</v>
      </c>
      <c r="R51" s="66">
        <v>0</v>
      </c>
      <c r="S51" s="66">
        <v>0.1</v>
      </c>
      <c r="T51" s="66">
        <v>0.24</v>
      </c>
      <c r="U51" s="111">
        <v>0</v>
      </c>
      <c r="V51" s="111">
        <v>0</v>
      </c>
      <c r="W51" s="111">
        <v>0</v>
      </c>
      <c r="X51" s="111">
        <v>0</v>
      </c>
      <c r="Y51" s="111">
        <v>0</v>
      </c>
    </row>
    <row r="52" spans="1:25" s="126" customFormat="1" x14ac:dyDescent="0.3">
      <c r="A52" s="24">
        <v>0</v>
      </c>
      <c r="B52" s="10" t="s">
        <v>296</v>
      </c>
      <c r="C52" s="14">
        <v>0</v>
      </c>
      <c r="D52" s="66">
        <v>0</v>
      </c>
      <c r="E52" s="66"/>
      <c r="F52" s="66"/>
      <c r="G52" s="66"/>
      <c r="H52" s="66"/>
      <c r="I52" s="66"/>
      <c r="J52" s="66"/>
      <c r="K52" s="66"/>
      <c r="L52" s="66"/>
      <c r="M52" s="66"/>
      <c r="N52" s="66"/>
      <c r="O52" s="66"/>
      <c r="P52" s="66"/>
      <c r="Q52" s="66"/>
      <c r="R52" s="66"/>
      <c r="S52" s="66"/>
      <c r="T52" s="66"/>
      <c r="U52" s="111"/>
      <c r="V52" s="111"/>
      <c r="W52" s="111"/>
      <c r="X52" s="111"/>
      <c r="Y52" s="111"/>
    </row>
    <row r="53" spans="1:25" s="126" customFormat="1" x14ac:dyDescent="0.3">
      <c r="A53" s="22" t="s">
        <v>383</v>
      </c>
      <c r="B53" s="10" t="s">
        <v>384</v>
      </c>
      <c r="C53" s="9" t="s">
        <v>19</v>
      </c>
      <c r="D53" s="66">
        <v>1.0475599999999996</v>
      </c>
      <c r="E53" s="66">
        <v>0.15</v>
      </c>
      <c r="F53" s="66">
        <v>1.9999999999999574E-2</v>
      </c>
      <c r="G53" s="66">
        <v>0</v>
      </c>
      <c r="H53" s="66">
        <v>0.01</v>
      </c>
      <c r="I53" s="66">
        <v>0.46</v>
      </c>
      <c r="J53" s="66">
        <v>0</v>
      </c>
      <c r="K53" s="66">
        <v>0</v>
      </c>
      <c r="L53" s="66">
        <v>0</v>
      </c>
      <c r="M53" s="66">
        <v>0</v>
      </c>
      <c r="N53" s="66">
        <v>3.3259999999999998E-2</v>
      </c>
      <c r="O53" s="66">
        <v>0.02</v>
      </c>
      <c r="P53" s="66">
        <v>0</v>
      </c>
      <c r="Q53" s="66">
        <v>1.43E-2</v>
      </c>
      <c r="R53" s="66">
        <v>0</v>
      </c>
      <c r="S53" s="66">
        <v>0.1</v>
      </c>
      <c r="T53" s="66">
        <v>0.24</v>
      </c>
      <c r="U53" s="111">
        <v>0</v>
      </c>
      <c r="V53" s="111">
        <v>0</v>
      </c>
      <c r="W53" s="111">
        <v>0</v>
      </c>
      <c r="X53" s="111">
        <v>0</v>
      </c>
      <c r="Y53" s="111">
        <v>0</v>
      </c>
    </row>
    <row r="54" spans="1:25" s="126" customFormat="1" x14ac:dyDescent="0.3">
      <c r="A54" s="22" t="s">
        <v>385</v>
      </c>
      <c r="B54" s="10" t="s">
        <v>386</v>
      </c>
      <c r="C54" s="9" t="s">
        <v>20</v>
      </c>
      <c r="D54" s="66">
        <v>0</v>
      </c>
      <c r="E54" s="66">
        <v>0</v>
      </c>
      <c r="F54" s="66">
        <v>0</v>
      </c>
      <c r="G54" s="66">
        <v>0</v>
      </c>
      <c r="H54" s="66">
        <v>0</v>
      </c>
      <c r="I54" s="66">
        <v>0</v>
      </c>
      <c r="J54" s="66">
        <v>0</v>
      </c>
      <c r="K54" s="66">
        <v>0</v>
      </c>
      <c r="L54" s="66">
        <v>0</v>
      </c>
      <c r="M54" s="66">
        <v>0</v>
      </c>
      <c r="N54" s="66">
        <v>0</v>
      </c>
      <c r="O54" s="66">
        <v>0</v>
      </c>
      <c r="P54" s="66">
        <v>0</v>
      </c>
      <c r="Q54" s="66">
        <v>0</v>
      </c>
      <c r="R54" s="66">
        <v>0</v>
      </c>
      <c r="S54" s="66">
        <v>0</v>
      </c>
      <c r="T54" s="66">
        <v>0</v>
      </c>
      <c r="U54" s="111">
        <v>0</v>
      </c>
      <c r="V54" s="111">
        <v>0</v>
      </c>
      <c r="W54" s="111">
        <v>0</v>
      </c>
      <c r="X54" s="111">
        <v>0</v>
      </c>
      <c r="Y54" s="111">
        <v>0</v>
      </c>
    </row>
    <row r="55" spans="1:25" s="126" customFormat="1" x14ac:dyDescent="0.3">
      <c r="A55" s="22" t="s">
        <v>387</v>
      </c>
      <c r="B55" s="10" t="s">
        <v>388</v>
      </c>
      <c r="C55" s="9" t="s">
        <v>389</v>
      </c>
      <c r="D55" s="66">
        <v>0</v>
      </c>
      <c r="E55" s="66">
        <v>0</v>
      </c>
      <c r="F55" s="66">
        <v>0</v>
      </c>
      <c r="G55" s="66">
        <v>0</v>
      </c>
      <c r="H55" s="66">
        <v>0</v>
      </c>
      <c r="I55" s="66">
        <v>0</v>
      </c>
      <c r="J55" s="66">
        <v>0</v>
      </c>
      <c r="K55" s="66">
        <v>0</v>
      </c>
      <c r="L55" s="66">
        <v>0</v>
      </c>
      <c r="M55" s="66">
        <v>0</v>
      </c>
      <c r="N55" s="66">
        <v>0</v>
      </c>
      <c r="O55" s="66">
        <v>0</v>
      </c>
      <c r="P55" s="66">
        <v>0</v>
      </c>
      <c r="Q55" s="66">
        <v>0</v>
      </c>
      <c r="R55" s="66">
        <v>0</v>
      </c>
      <c r="S55" s="66">
        <v>0</v>
      </c>
      <c r="T55" s="66">
        <v>0</v>
      </c>
      <c r="U55" s="111">
        <v>0</v>
      </c>
      <c r="V55" s="111">
        <v>0</v>
      </c>
      <c r="W55" s="111">
        <v>0</v>
      </c>
      <c r="X55" s="111">
        <v>0</v>
      </c>
      <c r="Y55" s="111">
        <v>0</v>
      </c>
    </row>
    <row r="56" spans="1:25" s="126" customFormat="1" x14ac:dyDescent="0.3">
      <c r="A56" s="22" t="s">
        <v>390</v>
      </c>
      <c r="B56" s="10" t="s">
        <v>391</v>
      </c>
      <c r="C56" s="9" t="s">
        <v>392</v>
      </c>
      <c r="D56" s="66">
        <v>0</v>
      </c>
      <c r="E56" s="66">
        <v>0</v>
      </c>
      <c r="F56" s="66">
        <v>0</v>
      </c>
      <c r="G56" s="66">
        <v>0</v>
      </c>
      <c r="H56" s="66">
        <v>0</v>
      </c>
      <c r="I56" s="66">
        <v>0</v>
      </c>
      <c r="J56" s="66">
        <v>0</v>
      </c>
      <c r="K56" s="66">
        <v>0</v>
      </c>
      <c r="L56" s="66">
        <v>0</v>
      </c>
      <c r="M56" s="66">
        <v>0</v>
      </c>
      <c r="N56" s="66">
        <v>0</v>
      </c>
      <c r="O56" s="66">
        <v>0</v>
      </c>
      <c r="P56" s="66">
        <v>0</v>
      </c>
      <c r="Q56" s="66">
        <v>0</v>
      </c>
      <c r="R56" s="66">
        <v>0</v>
      </c>
      <c r="S56" s="66">
        <v>0</v>
      </c>
      <c r="T56" s="66">
        <v>0</v>
      </c>
      <c r="U56" s="111">
        <v>0</v>
      </c>
      <c r="V56" s="111">
        <v>0</v>
      </c>
      <c r="W56" s="111">
        <v>0</v>
      </c>
      <c r="X56" s="111">
        <v>0</v>
      </c>
      <c r="Y56" s="111">
        <v>0</v>
      </c>
    </row>
    <row r="57" spans="1:25" s="126" customFormat="1" ht="31.2" x14ac:dyDescent="0.3">
      <c r="A57" s="22" t="s">
        <v>393</v>
      </c>
      <c r="B57" s="10" t="s">
        <v>394</v>
      </c>
      <c r="C57" s="9" t="s">
        <v>395</v>
      </c>
      <c r="D57" s="66">
        <v>0</v>
      </c>
      <c r="E57" s="66">
        <v>0</v>
      </c>
      <c r="F57" s="66">
        <v>0</v>
      </c>
      <c r="G57" s="66">
        <v>0</v>
      </c>
      <c r="H57" s="66">
        <v>0</v>
      </c>
      <c r="I57" s="66">
        <v>0</v>
      </c>
      <c r="J57" s="66">
        <v>0</v>
      </c>
      <c r="K57" s="66">
        <v>0</v>
      </c>
      <c r="L57" s="66">
        <v>0</v>
      </c>
      <c r="M57" s="66">
        <v>0</v>
      </c>
      <c r="N57" s="66">
        <v>0</v>
      </c>
      <c r="O57" s="66">
        <v>0</v>
      </c>
      <c r="P57" s="66">
        <v>0</v>
      </c>
      <c r="Q57" s="66">
        <v>0</v>
      </c>
      <c r="R57" s="66">
        <v>0</v>
      </c>
      <c r="S57" s="66">
        <v>0</v>
      </c>
      <c r="T57" s="66">
        <v>0</v>
      </c>
      <c r="U57" s="111">
        <v>0</v>
      </c>
      <c r="V57" s="111">
        <v>0</v>
      </c>
      <c r="W57" s="111">
        <v>0</v>
      </c>
      <c r="X57" s="111">
        <v>0</v>
      </c>
      <c r="Y57" s="111">
        <v>0</v>
      </c>
    </row>
    <row r="58" spans="1:25" s="126" customFormat="1" x14ac:dyDescent="0.3">
      <c r="A58" s="22" t="s">
        <v>396</v>
      </c>
      <c r="B58" s="10" t="s">
        <v>397</v>
      </c>
      <c r="C58" s="9" t="s">
        <v>398</v>
      </c>
      <c r="D58" s="66">
        <v>0</v>
      </c>
      <c r="E58" s="66">
        <v>0</v>
      </c>
      <c r="F58" s="66">
        <v>0</v>
      </c>
      <c r="G58" s="66">
        <v>0</v>
      </c>
      <c r="H58" s="66">
        <v>0</v>
      </c>
      <c r="I58" s="66">
        <v>0</v>
      </c>
      <c r="J58" s="66">
        <v>0</v>
      </c>
      <c r="K58" s="66">
        <v>0</v>
      </c>
      <c r="L58" s="66">
        <v>0</v>
      </c>
      <c r="M58" s="66">
        <v>0</v>
      </c>
      <c r="N58" s="66">
        <v>0</v>
      </c>
      <c r="O58" s="66">
        <v>0</v>
      </c>
      <c r="P58" s="66">
        <v>0</v>
      </c>
      <c r="Q58" s="66">
        <v>0</v>
      </c>
      <c r="R58" s="66">
        <v>0</v>
      </c>
      <c r="S58" s="66">
        <v>0</v>
      </c>
      <c r="T58" s="66">
        <v>0</v>
      </c>
      <c r="U58" s="111">
        <v>0</v>
      </c>
      <c r="V58" s="111">
        <v>0</v>
      </c>
      <c r="W58" s="111">
        <v>0</v>
      </c>
      <c r="X58" s="111">
        <v>0</v>
      </c>
      <c r="Y58" s="111">
        <v>0</v>
      </c>
    </row>
    <row r="59" spans="1:25" s="126" customFormat="1" x14ac:dyDescent="0.3">
      <c r="A59" s="22" t="s">
        <v>399</v>
      </c>
      <c r="B59" s="10" t="s">
        <v>581</v>
      </c>
      <c r="C59" s="9" t="s">
        <v>24</v>
      </c>
      <c r="D59" s="66">
        <v>0</v>
      </c>
      <c r="E59" s="66">
        <v>0</v>
      </c>
      <c r="F59" s="66">
        <v>0</v>
      </c>
      <c r="G59" s="66">
        <v>0</v>
      </c>
      <c r="H59" s="66">
        <v>0</v>
      </c>
      <c r="I59" s="66">
        <v>0</v>
      </c>
      <c r="J59" s="66">
        <v>0</v>
      </c>
      <c r="K59" s="66">
        <v>0</v>
      </c>
      <c r="L59" s="66">
        <v>0</v>
      </c>
      <c r="M59" s="66">
        <v>0</v>
      </c>
      <c r="N59" s="66">
        <v>0</v>
      </c>
      <c r="O59" s="66">
        <v>0</v>
      </c>
      <c r="P59" s="66">
        <v>0</v>
      </c>
      <c r="Q59" s="66">
        <v>0</v>
      </c>
      <c r="R59" s="66">
        <v>0</v>
      </c>
      <c r="S59" s="66">
        <v>0</v>
      </c>
      <c r="T59" s="66">
        <v>0</v>
      </c>
      <c r="U59" s="111">
        <v>0</v>
      </c>
      <c r="V59" s="111">
        <v>0</v>
      </c>
      <c r="W59" s="111">
        <v>0</v>
      </c>
      <c r="X59" s="111">
        <v>0</v>
      </c>
      <c r="Y59" s="111">
        <v>0</v>
      </c>
    </row>
    <row r="60" spans="1:25" s="126" customFormat="1" ht="31.2" x14ac:dyDescent="0.3">
      <c r="A60" s="22" t="s">
        <v>400</v>
      </c>
      <c r="B60" s="10" t="s">
        <v>401</v>
      </c>
      <c r="C60" s="9" t="s">
        <v>402</v>
      </c>
      <c r="D60" s="66">
        <v>0</v>
      </c>
      <c r="E60" s="66">
        <v>0</v>
      </c>
      <c r="F60" s="66">
        <v>0</v>
      </c>
      <c r="G60" s="66">
        <v>0</v>
      </c>
      <c r="H60" s="66">
        <v>0</v>
      </c>
      <c r="I60" s="66">
        <v>0</v>
      </c>
      <c r="J60" s="66">
        <v>0</v>
      </c>
      <c r="K60" s="66">
        <v>0</v>
      </c>
      <c r="L60" s="66">
        <v>0</v>
      </c>
      <c r="M60" s="66">
        <v>0</v>
      </c>
      <c r="N60" s="66">
        <v>0</v>
      </c>
      <c r="O60" s="66">
        <v>0</v>
      </c>
      <c r="P60" s="66">
        <v>0</v>
      </c>
      <c r="Q60" s="66">
        <v>0</v>
      </c>
      <c r="R60" s="66">
        <v>0</v>
      </c>
      <c r="S60" s="66">
        <v>0</v>
      </c>
      <c r="T60" s="66">
        <v>0</v>
      </c>
      <c r="U60" s="111">
        <v>0</v>
      </c>
      <c r="V60" s="111">
        <v>0</v>
      </c>
      <c r="W60" s="111">
        <v>0</v>
      </c>
      <c r="X60" s="111">
        <v>0</v>
      </c>
      <c r="Y60" s="111">
        <v>0</v>
      </c>
    </row>
    <row r="61" spans="1:25" s="126" customFormat="1" x14ac:dyDescent="0.3">
      <c r="A61" s="22" t="s">
        <v>403</v>
      </c>
      <c r="B61" s="10" t="s">
        <v>404</v>
      </c>
      <c r="C61" s="9" t="s">
        <v>405</v>
      </c>
      <c r="D61" s="66">
        <v>0</v>
      </c>
      <c r="E61" s="66">
        <v>0</v>
      </c>
      <c r="F61" s="66">
        <v>0</v>
      </c>
      <c r="G61" s="66">
        <v>0</v>
      </c>
      <c r="H61" s="66">
        <v>0</v>
      </c>
      <c r="I61" s="66">
        <v>0</v>
      </c>
      <c r="J61" s="66">
        <v>0</v>
      </c>
      <c r="K61" s="66">
        <v>0</v>
      </c>
      <c r="L61" s="66">
        <v>0</v>
      </c>
      <c r="M61" s="66">
        <v>0</v>
      </c>
      <c r="N61" s="66">
        <v>0</v>
      </c>
      <c r="O61" s="66">
        <v>0</v>
      </c>
      <c r="P61" s="66">
        <v>0</v>
      </c>
      <c r="Q61" s="66">
        <v>0</v>
      </c>
      <c r="R61" s="66">
        <v>0</v>
      </c>
      <c r="S61" s="66">
        <v>0</v>
      </c>
      <c r="T61" s="66">
        <v>0</v>
      </c>
      <c r="U61" s="111">
        <v>0</v>
      </c>
      <c r="V61" s="111">
        <v>0</v>
      </c>
      <c r="W61" s="111">
        <v>0</v>
      </c>
      <c r="X61" s="111">
        <v>0</v>
      </c>
      <c r="Y61" s="111">
        <v>0</v>
      </c>
    </row>
    <row r="62" spans="1:25" s="126" customFormat="1" ht="31.2" x14ac:dyDescent="0.3">
      <c r="A62" s="22" t="s">
        <v>406</v>
      </c>
      <c r="B62" s="10" t="s">
        <v>407</v>
      </c>
      <c r="C62" s="9" t="s">
        <v>25</v>
      </c>
      <c r="D62" s="66">
        <v>0</v>
      </c>
      <c r="E62" s="66">
        <v>0</v>
      </c>
      <c r="F62" s="66">
        <v>0</v>
      </c>
      <c r="G62" s="66">
        <v>0</v>
      </c>
      <c r="H62" s="66">
        <v>0</v>
      </c>
      <c r="I62" s="66">
        <v>0</v>
      </c>
      <c r="J62" s="66">
        <v>0</v>
      </c>
      <c r="K62" s="66">
        <v>0</v>
      </c>
      <c r="L62" s="66">
        <v>0</v>
      </c>
      <c r="M62" s="66">
        <v>0</v>
      </c>
      <c r="N62" s="66">
        <v>0</v>
      </c>
      <c r="O62" s="66">
        <v>0</v>
      </c>
      <c r="P62" s="66">
        <v>0</v>
      </c>
      <c r="Q62" s="66">
        <v>0</v>
      </c>
      <c r="R62" s="66">
        <v>0</v>
      </c>
      <c r="S62" s="66">
        <v>0</v>
      </c>
      <c r="T62" s="66">
        <v>0</v>
      </c>
      <c r="U62" s="111">
        <v>0</v>
      </c>
      <c r="V62" s="111">
        <v>0</v>
      </c>
      <c r="W62" s="111">
        <v>0</v>
      </c>
      <c r="X62" s="111">
        <v>0</v>
      </c>
      <c r="Y62" s="111">
        <v>0</v>
      </c>
    </row>
    <row r="63" spans="1:25" s="126" customFormat="1" hidden="1" x14ac:dyDescent="0.3">
      <c r="A63" s="22" t="s">
        <v>408</v>
      </c>
      <c r="B63" s="10" t="s">
        <v>409</v>
      </c>
      <c r="C63" s="9" t="s">
        <v>410</v>
      </c>
      <c r="D63" s="66">
        <v>0</v>
      </c>
      <c r="E63" s="66">
        <v>0</v>
      </c>
      <c r="F63" s="66">
        <v>0</v>
      </c>
      <c r="G63" s="66">
        <v>0</v>
      </c>
      <c r="H63" s="66">
        <v>0</v>
      </c>
      <c r="I63" s="66">
        <v>0</v>
      </c>
      <c r="J63" s="66">
        <v>0</v>
      </c>
      <c r="K63" s="66">
        <v>0</v>
      </c>
      <c r="L63" s="66">
        <v>0</v>
      </c>
      <c r="M63" s="66">
        <v>0</v>
      </c>
      <c r="N63" s="66">
        <v>0</v>
      </c>
      <c r="O63" s="66">
        <v>0</v>
      </c>
      <c r="P63" s="66">
        <v>0</v>
      </c>
      <c r="Q63" s="66">
        <v>0</v>
      </c>
      <c r="R63" s="66">
        <v>0</v>
      </c>
      <c r="S63" s="66">
        <v>0</v>
      </c>
      <c r="T63" s="66">
        <v>0</v>
      </c>
      <c r="U63" s="111">
        <v>0</v>
      </c>
      <c r="V63" s="111">
        <v>0</v>
      </c>
      <c r="W63" s="111">
        <v>0</v>
      </c>
      <c r="X63" s="111">
        <v>0</v>
      </c>
      <c r="Y63" s="111">
        <v>0</v>
      </c>
    </row>
    <row r="64" spans="1:25" s="126" customFormat="1" x14ac:dyDescent="0.3">
      <c r="A64" s="22" t="s">
        <v>411</v>
      </c>
      <c r="B64" s="10" t="s">
        <v>412</v>
      </c>
      <c r="C64" s="9" t="s">
        <v>413</v>
      </c>
      <c r="D64" s="66">
        <v>0</v>
      </c>
      <c r="E64" s="66">
        <v>0</v>
      </c>
      <c r="F64" s="66">
        <v>0</v>
      </c>
      <c r="G64" s="66">
        <v>0</v>
      </c>
      <c r="H64" s="66">
        <v>0</v>
      </c>
      <c r="I64" s="66">
        <v>0</v>
      </c>
      <c r="J64" s="66">
        <v>0</v>
      </c>
      <c r="K64" s="66">
        <v>0</v>
      </c>
      <c r="L64" s="66">
        <v>0</v>
      </c>
      <c r="M64" s="66">
        <v>0</v>
      </c>
      <c r="N64" s="66">
        <v>0</v>
      </c>
      <c r="O64" s="66">
        <v>0</v>
      </c>
      <c r="P64" s="66">
        <v>0</v>
      </c>
      <c r="Q64" s="66">
        <v>0</v>
      </c>
      <c r="R64" s="66">
        <v>0</v>
      </c>
      <c r="S64" s="66">
        <v>0</v>
      </c>
      <c r="T64" s="66">
        <v>0</v>
      </c>
      <c r="U64" s="111">
        <v>0</v>
      </c>
      <c r="V64" s="111">
        <v>0</v>
      </c>
      <c r="W64" s="111">
        <v>0</v>
      </c>
      <c r="X64" s="111">
        <v>0</v>
      </c>
      <c r="Y64" s="111">
        <v>0</v>
      </c>
    </row>
    <row r="65" spans="1:25" s="126" customFormat="1" x14ac:dyDescent="0.3">
      <c r="A65" s="22" t="s">
        <v>414</v>
      </c>
      <c r="B65" s="10" t="s">
        <v>415</v>
      </c>
      <c r="C65" s="9" t="s">
        <v>29</v>
      </c>
      <c r="D65" s="66">
        <v>0</v>
      </c>
      <c r="E65" s="66">
        <v>0</v>
      </c>
      <c r="F65" s="66">
        <v>0</v>
      </c>
      <c r="G65" s="66">
        <v>0</v>
      </c>
      <c r="H65" s="66">
        <v>0</v>
      </c>
      <c r="I65" s="66">
        <v>0</v>
      </c>
      <c r="J65" s="66">
        <v>0</v>
      </c>
      <c r="K65" s="66">
        <v>0</v>
      </c>
      <c r="L65" s="66">
        <v>0</v>
      </c>
      <c r="M65" s="66">
        <v>0</v>
      </c>
      <c r="N65" s="66">
        <v>0</v>
      </c>
      <c r="O65" s="66">
        <v>0</v>
      </c>
      <c r="P65" s="66">
        <v>0</v>
      </c>
      <c r="Q65" s="66">
        <v>0</v>
      </c>
      <c r="R65" s="66">
        <v>0</v>
      </c>
      <c r="S65" s="66">
        <v>0</v>
      </c>
      <c r="T65" s="66">
        <v>0</v>
      </c>
      <c r="U65" s="111">
        <v>0</v>
      </c>
      <c r="V65" s="111">
        <v>0</v>
      </c>
      <c r="W65" s="111">
        <v>0</v>
      </c>
      <c r="X65" s="111">
        <v>0</v>
      </c>
      <c r="Y65" s="111">
        <v>0</v>
      </c>
    </row>
    <row r="66" spans="1:25" s="126" customFormat="1" ht="31.2" x14ac:dyDescent="0.3">
      <c r="A66" s="22" t="s">
        <v>416</v>
      </c>
      <c r="B66" s="10" t="s">
        <v>417</v>
      </c>
      <c r="C66" s="9" t="s">
        <v>418</v>
      </c>
      <c r="D66" s="66">
        <v>0</v>
      </c>
      <c r="E66" s="66">
        <v>0</v>
      </c>
      <c r="F66" s="66">
        <v>0</v>
      </c>
      <c r="G66" s="66">
        <v>0</v>
      </c>
      <c r="H66" s="66">
        <v>0</v>
      </c>
      <c r="I66" s="66">
        <v>0</v>
      </c>
      <c r="J66" s="66">
        <v>0</v>
      </c>
      <c r="K66" s="66">
        <v>0</v>
      </c>
      <c r="L66" s="66">
        <v>0</v>
      </c>
      <c r="M66" s="66">
        <v>0</v>
      </c>
      <c r="N66" s="66">
        <v>0</v>
      </c>
      <c r="O66" s="66">
        <v>0</v>
      </c>
      <c r="P66" s="66">
        <v>0</v>
      </c>
      <c r="Q66" s="66">
        <v>0</v>
      </c>
      <c r="R66" s="66">
        <v>0</v>
      </c>
      <c r="S66" s="66">
        <v>0</v>
      </c>
      <c r="T66" s="66">
        <v>0</v>
      </c>
      <c r="U66" s="111">
        <v>0</v>
      </c>
      <c r="V66" s="111">
        <v>0</v>
      </c>
      <c r="W66" s="111">
        <v>0</v>
      </c>
      <c r="X66" s="111">
        <v>0</v>
      </c>
      <c r="Y66" s="111">
        <v>0</v>
      </c>
    </row>
    <row r="67" spans="1:25" s="126" customFormat="1" x14ac:dyDescent="0.3">
      <c r="A67" s="22" t="s">
        <v>419</v>
      </c>
      <c r="B67" s="10" t="s">
        <v>420</v>
      </c>
      <c r="C67" s="9" t="s">
        <v>421</v>
      </c>
      <c r="D67" s="35">
        <v>0</v>
      </c>
      <c r="E67" s="66">
        <v>0</v>
      </c>
      <c r="F67" s="66">
        <v>0</v>
      </c>
      <c r="G67" s="66">
        <v>0</v>
      </c>
      <c r="H67" s="66">
        <v>0</v>
      </c>
      <c r="I67" s="66">
        <v>0</v>
      </c>
      <c r="J67" s="66">
        <v>0</v>
      </c>
      <c r="K67" s="66">
        <v>0</v>
      </c>
      <c r="L67" s="66">
        <v>0</v>
      </c>
      <c r="M67" s="66">
        <v>0</v>
      </c>
      <c r="N67" s="66">
        <v>0</v>
      </c>
      <c r="O67" s="66">
        <v>0</v>
      </c>
      <c r="P67" s="66">
        <v>0</v>
      </c>
      <c r="Q67" s="66">
        <v>0</v>
      </c>
      <c r="R67" s="66">
        <v>0</v>
      </c>
      <c r="S67" s="66">
        <v>0</v>
      </c>
      <c r="T67" s="66">
        <v>0</v>
      </c>
      <c r="U67" s="111">
        <v>0</v>
      </c>
      <c r="V67" s="111">
        <v>0</v>
      </c>
      <c r="W67" s="111">
        <v>0</v>
      </c>
      <c r="X67" s="111">
        <v>0</v>
      </c>
      <c r="Y67" s="111">
        <v>0</v>
      </c>
    </row>
    <row r="68" spans="1:25" x14ac:dyDescent="0.3">
      <c r="A68" s="24">
        <v>0</v>
      </c>
      <c r="B68" s="10" t="s">
        <v>296</v>
      </c>
      <c r="C68" s="14">
        <v>0</v>
      </c>
      <c r="D68" s="66"/>
      <c r="E68" s="66"/>
      <c r="F68" s="66"/>
      <c r="G68" s="66"/>
      <c r="H68" s="66"/>
      <c r="I68" s="66"/>
      <c r="J68" s="66"/>
      <c r="K68" s="66"/>
      <c r="L68" s="66"/>
      <c r="M68" s="66"/>
      <c r="N68" s="66"/>
      <c r="O68" s="66"/>
      <c r="P68" s="66"/>
      <c r="Q68" s="66"/>
      <c r="R68" s="66"/>
      <c r="S68" s="66"/>
      <c r="T68" s="66"/>
      <c r="U68" s="111"/>
      <c r="V68" s="111"/>
      <c r="W68" s="111"/>
      <c r="X68" s="111"/>
      <c r="Y68" s="111"/>
    </row>
    <row r="69" spans="1:25" ht="31.2" x14ac:dyDescent="0.3">
      <c r="A69" s="22" t="s">
        <v>423</v>
      </c>
      <c r="B69" s="10" t="s">
        <v>424</v>
      </c>
      <c r="C69" s="9" t="s">
        <v>422</v>
      </c>
      <c r="D69" s="66">
        <v>0</v>
      </c>
      <c r="E69" s="66">
        <v>0</v>
      </c>
      <c r="F69" s="66">
        <v>0</v>
      </c>
      <c r="G69" s="66">
        <v>0</v>
      </c>
      <c r="H69" s="66">
        <v>0</v>
      </c>
      <c r="I69" s="66">
        <v>0</v>
      </c>
      <c r="J69" s="66">
        <v>0</v>
      </c>
      <c r="K69" s="66">
        <v>0</v>
      </c>
      <c r="L69" s="66">
        <v>0</v>
      </c>
      <c r="M69" s="66">
        <v>0</v>
      </c>
      <c r="N69" s="66">
        <v>0</v>
      </c>
      <c r="O69" s="66">
        <v>0</v>
      </c>
      <c r="P69" s="66">
        <v>0</v>
      </c>
      <c r="Q69" s="66">
        <v>0</v>
      </c>
      <c r="R69" s="66">
        <v>0</v>
      </c>
      <c r="S69" s="66">
        <v>0</v>
      </c>
      <c r="T69" s="66">
        <v>0</v>
      </c>
      <c r="U69" s="111">
        <v>0</v>
      </c>
      <c r="V69" s="111">
        <v>0</v>
      </c>
      <c r="W69" s="111">
        <v>0</v>
      </c>
      <c r="X69" s="111">
        <v>0</v>
      </c>
      <c r="Y69" s="111">
        <v>0</v>
      </c>
    </row>
    <row r="70" spans="1:25" ht="31.2" x14ac:dyDescent="0.3">
      <c r="A70" s="22" t="s">
        <v>425</v>
      </c>
      <c r="B70" s="10" t="s">
        <v>426</v>
      </c>
      <c r="C70" s="9" t="s">
        <v>427</v>
      </c>
      <c r="D70" s="66">
        <v>0</v>
      </c>
      <c r="E70" s="66">
        <v>0</v>
      </c>
      <c r="F70" s="66">
        <v>0</v>
      </c>
      <c r="G70" s="66">
        <v>0</v>
      </c>
      <c r="H70" s="66">
        <v>0</v>
      </c>
      <c r="I70" s="66">
        <v>0</v>
      </c>
      <c r="J70" s="66">
        <v>0</v>
      </c>
      <c r="K70" s="66">
        <v>0</v>
      </c>
      <c r="L70" s="66">
        <v>0</v>
      </c>
      <c r="M70" s="66">
        <v>0</v>
      </c>
      <c r="N70" s="66">
        <v>0</v>
      </c>
      <c r="O70" s="66">
        <v>0</v>
      </c>
      <c r="P70" s="66">
        <v>0</v>
      </c>
      <c r="Q70" s="66">
        <v>0</v>
      </c>
      <c r="R70" s="66">
        <v>0</v>
      </c>
      <c r="S70" s="66">
        <v>0</v>
      </c>
      <c r="T70" s="66">
        <v>0</v>
      </c>
      <c r="U70" s="111">
        <v>0</v>
      </c>
      <c r="V70" s="111">
        <v>0</v>
      </c>
      <c r="W70" s="111">
        <v>0</v>
      </c>
      <c r="X70" s="111">
        <v>0</v>
      </c>
      <c r="Y70" s="111">
        <v>0</v>
      </c>
    </row>
    <row r="71" spans="1:25" x14ac:dyDescent="0.3">
      <c r="A71" s="9" t="s">
        <v>428</v>
      </c>
      <c r="B71" s="10" t="s">
        <v>429</v>
      </c>
      <c r="C71" s="9" t="s">
        <v>430</v>
      </c>
      <c r="D71" s="66">
        <v>0</v>
      </c>
      <c r="E71" s="66">
        <v>0</v>
      </c>
      <c r="F71" s="66">
        <v>0</v>
      </c>
      <c r="G71" s="66">
        <v>0</v>
      </c>
      <c r="H71" s="66">
        <v>0</v>
      </c>
      <c r="I71" s="66">
        <v>0</v>
      </c>
      <c r="J71" s="66">
        <v>0</v>
      </c>
      <c r="K71" s="66">
        <v>0</v>
      </c>
      <c r="L71" s="66">
        <v>0</v>
      </c>
      <c r="M71" s="66">
        <v>0</v>
      </c>
      <c r="N71" s="66">
        <v>0</v>
      </c>
      <c r="O71" s="66">
        <v>0</v>
      </c>
      <c r="P71" s="66">
        <v>0</v>
      </c>
      <c r="Q71" s="66">
        <v>0</v>
      </c>
      <c r="R71" s="66">
        <v>0</v>
      </c>
      <c r="S71" s="66">
        <v>0</v>
      </c>
      <c r="T71" s="66">
        <v>0</v>
      </c>
      <c r="U71" s="111">
        <v>0</v>
      </c>
      <c r="V71" s="111">
        <v>0</v>
      </c>
      <c r="W71" s="111">
        <v>0</v>
      </c>
      <c r="X71" s="111">
        <v>0</v>
      </c>
      <c r="Y71" s="111">
        <v>0</v>
      </c>
    </row>
    <row r="72" spans="1:25" hidden="1" x14ac:dyDescent="0.3">
      <c r="A72" s="9">
        <v>3</v>
      </c>
      <c r="B72" s="10" t="s">
        <v>431</v>
      </c>
      <c r="C72" s="9" t="s">
        <v>432</v>
      </c>
      <c r="D72" s="66">
        <v>1286.3565390000001</v>
      </c>
      <c r="E72" s="66">
        <v>61.937401000000001</v>
      </c>
      <c r="F72" s="66">
        <v>1.97061</v>
      </c>
      <c r="G72" s="66">
        <v>7.2206219999999997</v>
      </c>
      <c r="H72" s="66">
        <v>22.880887999999999</v>
      </c>
      <c r="I72" s="66">
        <v>417.714381</v>
      </c>
      <c r="J72" s="66">
        <v>159.07046700000001</v>
      </c>
      <c r="K72" s="66">
        <v>36.831722999999997</v>
      </c>
      <c r="L72" s="66">
        <v>5.8971179999999999</v>
      </c>
      <c r="M72" s="66">
        <v>83.492509999999996</v>
      </c>
      <c r="N72" s="66">
        <v>66.990998000000005</v>
      </c>
      <c r="O72" s="66">
        <v>48.530609000000005</v>
      </c>
      <c r="P72" s="66">
        <v>12.36065</v>
      </c>
      <c r="Q72" s="66">
        <v>13.075590999999999</v>
      </c>
      <c r="R72" s="66">
        <v>18.652916000000001</v>
      </c>
      <c r="S72" s="66">
        <v>49.015152</v>
      </c>
      <c r="T72" s="66">
        <v>280.71490299999999</v>
      </c>
    </row>
    <row r="73" spans="1:25" ht="31.2" hidden="1" x14ac:dyDescent="0.3">
      <c r="A73" s="9" t="s">
        <v>75</v>
      </c>
      <c r="B73" s="13" t="s">
        <v>433</v>
      </c>
      <c r="C73" s="9" t="s">
        <v>434</v>
      </c>
      <c r="D73" s="66">
        <v>0</v>
      </c>
      <c r="E73" s="66">
        <v>0</v>
      </c>
      <c r="F73" s="66">
        <v>0</v>
      </c>
      <c r="G73" s="66">
        <v>0</v>
      </c>
      <c r="H73" s="66">
        <v>0</v>
      </c>
      <c r="I73" s="66">
        <v>0</v>
      </c>
      <c r="J73" s="66">
        <v>0</v>
      </c>
      <c r="K73" s="66">
        <v>0</v>
      </c>
      <c r="L73" s="66">
        <v>0</v>
      </c>
      <c r="M73" s="66">
        <v>0</v>
      </c>
      <c r="N73" s="66">
        <v>0</v>
      </c>
      <c r="O73" s="66">
        <v>0</v>
      </c>
      <c r="P73" s="66">
        <v>0</v>
      </c>
      <c r="Q73" s="66">
        <v>0</v>
      </c>
      <c r="R73" s="66">
        <v>0</v>
      </c>
      <c r="S73" s="66">
        <v>0</v>
      </c>
      <c r="T73" s="66">
        <v>0</v>
      </c>
    </row>
    <row r="74" spans="1:25" hidden="1" x14ac:dyDescent="0.3">
      <c r="A74" s="9" t="s">
        <v>78</v>
      </c>
      <c r="B74" s="91" t="s">
        <v>435</v>
      </c>
      <c r="C74" s="9" t="s">
        <v>436</v>
      </c>
      <c r="D74" s="66">
        <v>423.25449800000001</v>
      </c>
      <c r="E74" s="66">
        <v>61.937401000000001</v>
      </c>
      <c r="F74" s="66">
        <v>1.97061</v>
      </c>
      <c r="G74" s="66">
        <v>7.2206219999999997</v>
      </c>
      <c r="H74" s="66">
        <v>22.880887999999999</v>
      </c>
      <c r="I74" s="66">
        <v>100.61915999999999</v>
      </c>
      <c r="J74" s="66">
        <v>23.864046999999999</v>
      </c>
      <c r="K74" s="66">
        <v>36.831722999999997</v>
      </c>
      <c r="L74" s="66">
        <v>5.8971179999999999</v>
      </c>
      <c r="M74" s="66">
        <v>12.955693</v>
      </c>
      <c r="N74" s="66">
        <v>10.409228000000001</v>
      </c>
      <c r="O74" s="66">
        <v>11.857614</v>
      </c>
      <c r="P74" s="66">
        <v>12.36065</v>
      </c>
      <c r="Q74" s="66">
        <v>13.075590999999999</v>
      </c>
      <c r="R74" s="66">
        <v>18.652916000000001</v>
      </c>
      <c r="S74" s="66">
        <v>49.015152</v>
      </c>
      <c r="T74" s="66">
        <v>33.706085000000002</v>
      </c>
    </row>
    <row r="75" spans="1:25" hidden="1" x14ac:dyDescent="0.3">
      <c r="A75" s="9" t="s">
        <v>96</v>
      </c>
      <c r="B75" s="10" t="s">
        <v>437</v>
      </c>
      <c r="C75" s="9" t="s">
        <v>438</v>
      </c>
      <c r="D75" s="66">
        <v>648.96952400000009</v>
      </c>
      <c r="E75" s="66">
        <v>0</v>
      </c>
      <c r="F75" s="66">
        <v>0</v>
      </c>
      <c r="G75" s="66">
        <v>0</v>
      </c>
      <c r="H75" s="66">
        <v>0</v>
      </c>
      <c r="I75" s="66">
        <v>317.09522099999998</v>
      </c>
      <c r="J75" s="66">
        <v>135.20642000000001</v>
      </c>
      <c r="K75" s="66">
        <v>0</v>
      </c>
      <c r="L75" s="66">
        <v>0</v>
      </c>
      <c r="M75" s="66">
        <v>70.536816999999999</v>
      </c>
      <c r="N75" s="66">
        <v>56.581769999999999</v>
      </c>
      <c r="O75" s="66">
        <v>0</v>
      </c>
      <c r="P75" s="66">
        <v>0</v>
      </c>
      <c r="Q75" s="66">
        <v>0</v>
      </c>
      <c r="R75" s="66">
        <v>0</v>
      </c>
      <c r="S75" s="66">
        <v>0</v>
      </c>
      <c r="T75" s="66">
        <v>69.549295999999998</v>
      </c>
    </row>
    <row r="76" spans="1:25" hidden="1" x14ac:dyDescent="0.3">
      <c r="A76" s="9" t="s">
        <v>99</v>
      </c>
      <c r="B76" s="10" t="s">
        <v>439</v>
      </c>
      <c r="C76" s="9" t="s">
        <v>440</v>
      </c>
      <c r="D76" s="66">
        <v>214.13251700000001</v>
      </c>
      <c r="E76" s="66">
        <v>0</v>
      </c>
      <c r="F76" s="66">
        <v>0</v>
      </c>
      <c r="G76" s="66">
        <v>0</v>
      </c>
      <c r="H76" s="66">
        <v>0</v>
      </c>
      <c r="I76" s="66">
        <v>0</v>
      </c>
      <c r="J76" s="66">
        <v>0</v>
      </c>
      <c r="K76" s="66">
        <v>0</v>
      </c>
      <c r="L76" s="66">
        <v>0</v>
      </c>
      <c r="M76" s="66">
        <v>0</v>
      </c>
      <c r="N76" s="66">
        <v>0</v>
      </c>
      <c r="O76" s="66">
        <v>36.672995</v>
      </c>
      <c r="P76" s="66">
        <v>0</v>
      </c>
      <c r="Q76" s="66">
        <v>0</v>
      </c>
      <c r="R76" s="66">
        <v>0</v>
      </c>
      <c r="S76" s="66">
        <v>0</v>
      </c>
      <c r="T76" s="66">
        <v>177.45952199999999</v>
      </c>
    </row>
    <row r="77" spans="1:25" hidden="1" x14ac:dyDescent="0.3">
      <c r="A77" s="9" t="s">
        <v>111</v>
      </c>
      <c r="B77" s="32" t="s">
        <v>441</v>
      </c>
      <c r="C77" s="9" t="s">
        <v>442</v>
      </c>
      <c r="D77" s="66">
        <v>0</v>
      </c>
      <c r="E77" s="66">
        <v>0</v>
      </c>
      <c r="F77" s="66">
        <v>0</v>
      </c>
      <c r="G77" s="66">
        <v>0</v>
      </c>
      <c r="H77" s="66">
        <v>0</v>
      </c>
      <c r="I77" s="66">
        <v>0</v>
      </c>
      <c r="J77" s="66">
        <v>0</v>
      </c>
      <c r="K77" s="66">
        <v>0</v>
      </c>
      <c r="L77" s="66">
        <v>0</v>
      </c>
      <c r="M77" s="66">
        <v>0</v>
      </c>
      <c r="N77" s="66">
        <v>0</v>
      </c>
      <c r="O77" s="66">
        <v>0</v>
      </c>
      <c r="P77" s="66">
        <v>0</v>
      </c>
      <c r="Q77" s="66">
        <v>0</v>
      </c>
      <c r="R77" s="66">
        <v>0</v>
      </c>
      <c r="S77" s="66">
        <v>0</v>
      </c>
      <c r="T77" s="66">
        <v>0</v>
      </c>
    </row>
    <row r="78" spans="1:25" x14ac:dyDescent="0.3">
      <c r="J78" s="128"/>
    </row>
  </sheetData>
  <mergeCells count="7">
    <mergeCell ref="E5:Y5"/>
    <mergeCell ref="A2:Y2"/>
    <mergeCell ref="A3:Y3"/>
    <mergeCell ref="A5:A6"/>
    <mergeCell ref="B5:B6"/>
    <mergeCell ref="C5:C6"/>
    <mergeCell ref="D5:D6"/>
  </mergeCells>
  <phoneticPr fontId="32" type="noConversion"/>
  <printOptions horizontalCentered="1"/>
  <pageMargins left="0.7" right="0.45" top="0.75" bottom="0.75" header="0.3" footer="0.3"/>
  <pageSetup paperSize="8" scale="64"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E71"/>
  <sheetViews>
    <sheetView showZeros="0" tabSelected="1" zoomScale="70" zoomScaleNormal="70" workbookViewId="0">
      <pane xSplit="3" ySplit="7" topLeftCell="D61" activePane="bottomRight" state="frozen"/>
      <selection activeCell="O10" sqref="O10"/>
      <selection pane="topRight" activeCell="O10" sqref="O10"/>
      <selection pane="bottomLeft" activeCell="O10" sqref="O10"/>
      <selection pane="bottomRight" activeCell="O10" sqref="O10"/>
    </sheetView>
  </sheetViews>
  <sheetFormatPr defaultColWidth="8.81640625" defaultRowHeight="15.6" x14ac:dyDescent="0.35"/>
  <cols>
    <col min="1" max="1" width="7" style="72" customWidth="1"/>
    <col min="2" max="2" width="38.90625" style="72" customWidth="1"/>
    <col min="3" max="3" width="9" style="72" customWidth="1"/>
    <col min="4" max="4" width="11.54296875" style="72" customWidth="1"/>
    <col min="5" max="12" width="8.81640625" style="72" customWidth="1"/>
    <col min="13" max="19" width="8.81640625" style="72"/>
    <col min="20" max="20" width="8.54296875" style="72" customWidth="1"/>
    <col min="21" max="29" width="8.81640625" style="72" hidden="1" customWidth="1"/>
    <col min="30" max="16384" width="8.81640625" style="72"/>
  </cols>
  <sheetData>
    <row r="1" spans="1:57" x14ac:dyDescent="0.35">
      <c r="A1" s="65" t="s">
        <v>487</v>
      </c>
    </row>
    <row r="2" spans="1:57" ht="17.399999999999999" x14ac:dyDescent="0.35">
      <c r="A2" s="292" t="s">
        <v>488</v>
      </c>
      <c r="B2" s="292"/>
      <c r="C2" s="292"/>
      <c r="D2" s="292"/>
      <c r="E2" s="292"/>
      <c r="F2" s="292"/>
      <c r="G2" s="292"/>
      <c r="H2" s="292"/>
      <c r="I2" s="292"/>
      <c r="J2" s="292"/>
      <c r="K2" s="292"/>
      <c r="L2" s="292"/>
      <c r="M2" s="292"/>
      <c r="N2" s="292"/>
      <c r="O2" s="292"/>
      <c r="P2" s="292"/>
      <c r="Q2" s="292"/>
      <c r="R2" s="292"/>
      <c r="S2" s="292"/>
      <c r="T2" s="292"/>
      <c r="U2" s="292"/>
      <c r="V2" s="292"/>
      <c r="W2" s="292"/>
      <c r="X2" s="292"/>
      <c r="Y2" s="292"/>
      <c r="Z2" s="102"/>
      <c r="AA2" s="102"/>
      <c r="AB2" s="102"/>
    </row>
    <row r="3" spans="1:57" ht="18" customHeight="1" x14ac:dyDescent="0.35">
      <c r="A3" s="292" t="s">
        <v>460</v>
      </c>
      <c r="B3" s="292"/>
      <c r="C3" s="292"/>
      <c r="D3" s="292"/>
      <c r="E3" s="292"/>
      <c r="F3" s="292"/>
      <c r="G3" s="292"/>
      <c r="H3" s="292"/>
      <c r="I3" s="292"/>
      <c r="J3" s="292"/>
      <c r="K3" s="292"/>
      <c r="L3" s="292"/>
      <c r="M3" s="292"/>
      <c r="N3" s="292"/>
      <c r="O3" s="292"/>
      <c r="P3" s="292"/>
      <c r="Q3" s="292"/>
      <c r="R3" s="292"/>
      <c r="S3" s="292"/>
      <c r="T3" s="292"/>
      <c r="U3" s="292"/>
      <c r="V3" s="292"/>
      <c r="W3" s="292"/>
      <c r="X3" s="292"/>
      <c r="Y3" s="292"/>
      <c r="Z3" s="102"/>
      <c r="AA3" s="102"/>
      <c r="AB3" s="102"/>
    </row>
    <row r="4" spans="1:57" s="120" customFormat="1" ht="18" x14ac:dyDescent="0.3">
      <c r="A4" s="76"/>
      <c r="B4" s="76"/>
      <c r="C4" s="76"/>
      <c r="D4" s="121"/>
      <c r="E4" s="76"/>
      <c r="F4" s="76"/>
      <c r="G4" s="76"/>
      <c r="H4" s="76"/>
      <c r="I4" s="76"/>
      <c r="J4" s="76"/>
      <c r="K4" s="76"/>
      <c r="L4" s="76"/>
      <c r="M4" s="76"/>
      <c r="N4" s="76"/>
      <c r="O4" s="76"/>
      <c r="P4" s="76"/>
      <c r="Q4" s="76"/>
      <c r="R4" s="76"/>
      <c r="T4" s="103" t="s">
        <v>1</v>
      </c>
      <c r="Y4" s="121" t="s">
        <v>486</v>
      </c>
    </row>
    <row r="5" spans="1:57" s="120" customFormat="1" x14ac:dyDescent="0.3">
      <c r="A5" s="278" t="s">
        <v>288</v>
      </c>
      <c r="B5" s="278" t="s">
        <v>289</v>
      </c>
      <c r="C5" s="279" t="s">
        <v>4</v>
      </c>
      <c r="D5" s="279" t="s">
        <v>290</v>
      </c>
      <c r="E5" s="279" t="s">
        <v>291</v>
      </c>
      <c r="F5" s="279"/>
      <c r="G5" s="279"/>
      <c r="H5" s="279"/>
      <c r="I5" s="279"/>
      <c r="J5" s="279"/>
      <c r="K5" s="279"/>
      <c r="L5" s="279"/>
      <c r="M5" s="279"/>
      <c r="N5" s="279"/>
      <c r="O5" s="279"/>
      <c r="P5" s="279"/>
      <c r="Q5" s="279"/>
      <c r="R5" s="279"/>
      <c r="S5" s="279"/>
      <c r="T5" s="279"/>
      <c r="U5" s="279"/>
      <c r="V5" s="279"/>
      <c r="W5" s="279"/>
      <c r="X5" s="279"/>
      <c r="Y5" s="279"/>
    </row>
    <row r="6" spans="1:57" s="120" customFormat="1" ht="46.8" x14ac:dyDescent="0.3">
      <c r="A6" s="278"/>
      <c r="B6" s="278"/>
      <c r="C6" s="279"/>
      <c r="D6" s="279"/>
      <c r="E6" s="12" t="s">
        <v>292</v>
      </c>
      <c r="F6" s="12" t="s">
        <v>33</v>
      </c>
      <c r="G6" s="12" t="s">
        <v>54</v>
      </c>
      <c r="H6" s="12" t="s">
        <v>68</v>
      </c>
      <c r="I6" s="12" t="s">
        <v>39</v>
      </c>
      <c r="J6" s="12" t="s">
        <v>45</v>
      </c>
      <c r="K6" s="12" t="s">
        <v>51</v>
      </c>
      <c r="L6" s="12" t="s">
        <v>66</v>
      </c>
      <c r="M6" s="12" t="s">
        <v>64</v>
      </c>
      <c r="N6" s="12" t="s">
        <v>41</v>
      </c>
      <c r="O6" s="12" t="s">
        <v>47</v>
      </c>
      <c r="P6" s="12" t="s">
        <v>43</v>
      </c>
      <c r="Q6" s="12" t="s">
        <v>62</v>
      </c>
      <c r="R6" s="12" t="s">
        <v>60</v>
      </c>
      <c r="S6" s="12" t="s">
        <v>35</v>
      </c>
      <c r="T6" s="12" t="s">
        <v>56</v>
      </c>
      <c r="U6" s="12">
        <v>5</v>
      </c>
      <c r="V6" s="12">
        <v>4</v>
      </c>
      <c r="W6" s="12">
        <v>3</v>
      </c>
      <c r="X6" s="12">
        <v>2</v>
      </c>
      <c r="Y6" s="12">
        <v>1</v>
      </c>
      <c r="BE6" s="122"/>
    </row>
    <row r="7" spans="1:57" s="120" customFormat="1" ht="18.600000000000001" customHeight="1" x14ac:dyDescent="0.3">
      <c r="A7" s="45">
        <v>-1</v>
      </c>
      <c r="B7" s="45">
        <v>-2</v>
      </c>
      <c r="C7" s="45">
        <v>-3</v>
      </c>
      <c r="D7" s="14" t="s">
        <v>580</v>
      </c>
      <c r="E7" s="45">
        <v>-5</v>
      </c>
      <c r="F7" s="45">
        <v>-6</v>
      </c>
      <c r="G7" s="45">
        <v>-7</v>
      </c>
      <c r="H7" s="45">
        <v>-8</v>
      </c>
      <c r="I7" s="45">
        <v>-9</v>
      </c>
      <c r="J7" s="45">
        <v>-10</v>
      </c>
      <c r="K7" s="45">
        <v>-11</v>
      </c>
      <c r="L7" s="45">
        <v>-12</v>
      </c>
      <c r="M7" s="45">
        <v>-13</v>
      </c>
      <c r="N7" s="45">
        <v>-14</v>
      </c>
      <c r="O7" s="45">
        <v>-15</v>
      </c>
      <c r="P7" s="45">
        <v>-16</v>
      </c>
      <c r="Q7" s="45">
        <v>-17</v>
      </c>
      <c r="R7" s="45">
        <v>-18</v>
      </c>
      <c r="S7" s="45">
        <v>-19</v>
      </c>
      <c r="T7" s="45">
        <v>-20</v>
      </c>
      <c r="U7" s="45">
        <v>-21</v>
      </c>
      <c r="V7" s="45">
        <v>-22</v>
      </c>
      <c r="W7" s="45">
        <v>-23</v>
      </c>
      <c r="X7" s="45">
        <v>-24</v>
      </c>
      <c r="Y7" s="45">
        <v>-25</v>
      </c>
    </row>
    <row r="8" spans="1:57" ht="25.2" customHeight="1" x14ac:dyDescent="0.35">
      <c r="A8" s="12"/>
      <c r="B8" s="27" t="s">
        <v>294</v>
      </c>
      <c r="C8" s="12" t="s">
        <v>295</v>
      </c>
      <c r="D8" s="109">
        <v>136.19251</v>
      </c>
      <c r="E8" s="110">
        <v>20.813200000000002</v>
      </c>
      <c r="F8" s="110">
        <v>18.7989</v>
      </c>
      <c r="G8" s="110">
        <v>0.440499999999999</v>
      </c>
      <c r="H8" s="110">
        <v>1.6937000000000002</v>
      </c>
      <c r="I8" s="110">
        <v>7.3400000000000007</v>
      </c>
      <c r="J8" s="110">
        <v>5.7130000000000001</v>
      </c>
      <c r="K8" s="110">
        <v>0</v>
      </c>
      <c r="L8" s="110">
        <v>2.419999999999999</v>
      </c>
      <c r="M8" s="110">
        <v>47.2</v>
      </c>
      <c r="N8" s="110">
        <v>5.4204300000000005</v>
      </c>
      <c r="O8" s="110">
        <v>1.8526000000000002</v>
      </c>
      <c r="P8" s="110">
        <v>0.14350000000000002</v>
      </c>
      <c r="Q8" s="110">
        <v>8.2166800000000002</v>
      </c>
      <c r="R8" s="110">
        <v>0.13999999999999999</v>
      </c>
      <c r="S8" s="110">
        <v>14.62</v>
      </c>
      <c r="T8" s="110">
        <v>1.3800000000000003</v>
      </c>
      <c r="U8" s="110">
        <f t="shared" ref="U8:AB8" si="0">U10+U14+U15+U16+U17+U18+U20+U21+U22+U23</f>
        <v>0</v>
      </c>
      <c r="V8" s="110">
        <f t="shared" si="0"/>
        <v>0</v>
      </c>
      <c r="W8" s="110">
        <f t="shared" si="0"/>
        <v>0</v>
      </c>
      <c r="X8" s="110">
        <f t="shared" si="0"/>
        <v>0</v>
      </c>
      <c r="Y8" s="110">
        <f t="shared" si="0"/>
        <v>0</v>
      </c>
      <c r="Z8" s="110">
        <f t="shared" si="0"/>
        <v>0</v>
      </c>
      <c r="AA8" s="110">
        <f t="shared" si="0"/>
        <v>0</v>
      </c>
      <c r="AB8" s="110">
        <f t="shared" si="0"/>
        <v>0</v>
      </c>
    </row>
    <row r="9" spans="1:57" ht="25.2" customHeight="1" x14ac:dyDescent="0.35">
      <c r="A9" s="14"/>
      <c r="B9" s="15" t="s">
        <v>296</v>
      </c>
      <c r="C9" s="14"/>
      <c r="D9" s="109"/>
      <c r="E9" s="20"/>
      <c r="F9" s="20"/>
      <c r="G9" s="20"/>
      <c r="H9" s="20"/>
      <c r="I9" s="20"/>
      <c r="J9" s="20"/>
      <c r="K9" s="20"/>
      <c r="L9" s="20"/>
      <c r="M9" s="20"/>
      <c r="N9" s="20"/>
      <c r="O9" s="20"/>
      <c r="P9" s="20"/>
      <c r="Q9" s="20"/>
      <c r="R9" s="20"/>
      <c r="S9" s="20"/>
      <c r="T9" s="20"/>
      <c r="U9" s="25"/>
      <c r="V9" s="25"/>
      <c r="W9" s="25"/>
      <c r="X9" s="25"/>
      <c r="Y9" s="25"/>
      <c r="Z9" s="25"/>
      <c r="AA9" s="25"/>
      <c r="AB9" s="25"/>
    </row>
    <row r="10" spans="1:57" s="76" customFormat="1" ht="25.2" customHeight="1" x14ac:dyDescent="0.35">
      <c r="A10" s="9" t="s">
        <v>31</v>
      </c>
      <c r="B10" s="23" t="s">
        <v>297</v>
      </c>
      <c r="C10" s="9" t="s">
        <v>298</v>
      </c>
      <c r="D10" s="129">
        <v>21.067300000000003</v>
      </c>
      <c r="E10" s="20">
        <v>8.8077000000000005</v>
      </c>
      <c r="F10" s="20">
        <v>6.0289000000000001</v>
      </c>
      <c r="G10" s="20">
        <v>3.6299999999999971E-2</v>
      </c>
      <c r="H10" s="20">
        <v>0.46789999999999998</v>
      </c>
      <c r="I10" s="20">
        <v>2.42</v>
      </c>
      <c r="J10" s="20">
        <v>0.71300000000000008</v>
      </c>
      <c r="K10" s="20">
        <v>0</v>
      </c>
      <c r="L10" s="20">
        <v>0.63</v>
      </c>
      <c r="M10" s="20">
        <v>0.86999999999999988</v>
      </c>
      <c r="N10" s="20">
        <v>0.25950000000000001</v>
      </c>
      <c r="O10" s="20">
        <v>0.25700000000000001</v>
      </c>
      <c r="P10" s="20">
        <v>0.1235</v>
      </c>
      <c r="Q10" s="20">
        <v>0.06</v>
      </c>
      <c r="R10" s="20">
        <v>0</v>
      </c>
      <c r="S10" s="20">
        <v>0.39349999999999996</v>
      </c>
      <c r="T10" s="20">
        <v>0</v>
      </c>
      <c r="U10" s="25">
        <f t="shared" ref="U10:AB10" si="1">U11+U12+U13</f>
        <v>0</v>
      </c>
      <c r="V10" s="25">
        <f t="shared" si="1"/>
        <v>0</v>
      </c>
      <c r="W10" s="25">
        <f t="shared" si="1"/>
        <v>0</v>
      </c>
      <c r="X10" s="25">
        <f t="shared" si="1"/>
        <v>0</v>
      </c>
      <c r="Y10" s="25">
        <f t="shared" si="1"/>
        <v>0</v>
      </c>
      <c r="Z10" s="25">
        <f t="shared" si="1"/>
        <v>0</v>
      </c>
      <c r="AA10" s="25">
        <f t="shared" si="1"/>
        <v>0</v>
      </c>
      <c r="AB10" s="25">
        <f t="shared" si="1"/>
        <v>0</v>
      </c>
      <c r="AC10" s="72"/>
    </row>
    <row r="11" spans="1:57" ht="25.2" customHeight="1" x14ac:dyDescent="0.35">
      <c r="A11" s="9" t="s">
        <v>299</v>
      </c>
      <c r="B11" s="23" t="s">
        <v>300</v>
      </c>
      <c r="C11" s="9" t="s">
        <v>7</v>
      </c>
      <c r="D11" s="274">
        <v>15.877300000000002</v>
      </c>
      <c r="E11" s="20">
        <v>6.8377000000000008</v>
      </c>
      <c r="F11" s="20">
        <v>5.0888999999999998</v>
      </c>
      <c r="G11" s="20">
        <v>6.2999999999999723E-3</v>
      </c>
      <c r="H11" s="20">
        <v>0.46789999999999998</v>
      </c>
      <c r="I11" s="20">
        <v>0.17000000000000007</v>
      </c>
      <c r="J11" s="20">
        <v>0.71300000000000008</v>
      </c>
      <c r="K11" s="20">
        <v>0</v>
      </c>
      <c r="L11" s="20">
        <v>0.63</v>
      </c>
      <c r="M11" s="20">
        <v>0.86999999999999988</v>
      </c>
      <c r="N11" s="20">
        <v>0.25950000000000001</v>
      </c>
      <c r="O11" s="20">
        <v>0.25700000000000001</v>
      </c>
      <c r="P11" s="20">
        <v>0.1235</v>
      </c>
      <c r="Q11" s="20">
        <v>0.06</v>
      </c>
      <c r="R11" s="20">
        <v>0</v>
      </c>
      <c r="S11" s="20">
        <v>0.39349999999999996</v>
      </c>
      <c r="T11" s="20">
        <v>0</v>
      </c>
      <c r="U11" s="25">
        <f>'[1]thanh tan 24'!$BR$12-'[1]thanh tan 24'!$AP$12-'[1]thanh tan 24'!$AQ$12-'[1]thanh tan 24'!$AR$12-'[1]thanh tan 24'!$E$12</f>
        <v>0</v>
      </c>
      <c r="V11" s="25">
        <f>'[1]thanh truc 24'!$BR$12-'[1]thanh truc 24'!$AP$12-'[1]thanh truc 24'!$AQ$12-'[1]thanh truc 24'!$AR$12-'[1]thanh truc 24'!$E$12</f>
        <v>0</v>
      </c>
      <c r="W11" s="25">
        <f>'[1]thanh tam 24'!$BR$12-'[1]thanh tam 24'!$AP$12-'[1]thanh tam 24'!$AQ$12-'[1]thanh tam 24'!$AR$12-'[1]thanh tam 24'!$E$12</f>
        <v>0</v>
      </c>
      <c r="X11" s="25">
        <f>'[1]thanh an 24'!$BR$12-'[1]thanh an 24'!$AP$12-'[1]thanh an 24'!$AQ$12-'[1]thanh an 24'!$AR$12-'[1]thanh an 24'!$E$12</f>
        <v>0</v>
      </c>
      <c r="Y11" s="25">
        <f>'[1]thanh tho 24'!$BR$12-'[1]thanh tho 24'!$AP$12-'[1]thanh tho 24'!$AQ$12-'[1]thanh tho 24'!$AR$12-'[1]thanh tho 24'!$E$12</f>
        <v>0</v>
      </c>
      <c r="Z11" s="25">
        <f>'[1]thanh tien 24'!$BR$12-'[1]thanh tien 24'!$AP$12-'[1]thanh tien 24'!$AQ$12-'[1]thanh tien 24'!$AR$12-'[1]thanh tien 24'!$E$12</f>
        <v>0</v>
      </c>
      <c r="AA11" s="25">
        <f>'[1]thanh long 24'!$BR$12-'[1]thanh long 24'!$AP$12-'[1]thanh long 24'!$AQ$12-'[1]thanh long 24'!$AR$12-'[1]thanh long 24'!$E$12</f>
        <v>0</v>
      </c>
      <c r="AB11" s="25">
        <f>'[1]thanh hung 24'!$BR$12-'[1]thanh hung 24'!$AP$12-'[1]thanh hung 24'!$AQ$12-'[1]thanh hung 24'!$AR$12-'[1]thanh hung 24'!$E$12</f>
        <v>0</v>
      </c>
    </row>
    <row r="12" spans="1:57" ht="25.2" customHeight="1" x14ac:dyDescent="0.35">
      <c r="A12" s="9" t="s">
        <v>301</v>
      </c>
      <c r="B12" s="23" t="s">
        <v>302</v>
      </c>
      <c r="C12" s="9" t="s">
        <v>8</v>
      </c>
      <c r="D12" s="111">
        <v>5.19</v>
      </c>
      <c r="E12" s="20">
        <v>1.9700000000000002</v>
      </c>
      <c r="F12" s="20">
        <v>0.94</v>
      </c>
      <c r="G12" s="20">
        <v>0.03</v>
      </c>
      <c r="H12" s="20">
        <v>0</v>
      </c>
      <c r="I12" s="20">
        <v>2.25</v>
      </c>
      <c r="J12" s="20">
        <v>0</v>
      </c>
      <c r="K12" s="20">
        <v>0</v>
      </c>
      <c r="L12" s="20">
        <v>0</v>
      </c>
      <c r="M12" s="20">
        <v>0</v>
      </c>
      <c r="N12" s="20">
        <v>0</v>
      </c>
      <c r="O12" s="20">
        <v>0</v>
      </c>
      <c r="P12" s="20">
        <v>0</v>
      </c>
      <c r="Q12" s="20">
        <v>0</v>
      </c>
      <c r="R12" s="20">
        <v>0</v>
      </c>
      <c r="S12" s="20">
        <v>0</v>
      </c>
      <c r="T12" s="20">
        <v>0</v>
      </c>
      <c r="U12" s="25">
        <f>'[1]thanh tan 24'!$BR$13-'[1]thanh tan 24'!$AP$13-'[1]thanh tan 24'!$AQ$13-'[1]thanh tan 24'!$AR$13-'[1]thanh tan 24'!$E$13</f>
        <v>0</v>
      </c>
      <c r="V12" s="25">
        <f>'[1]thanh truc 24'!$BR$13-'[1]thanh truc 24'!$AP$13-'[1]thanh truc 24'!$AQ$13-'[1]thanh truc 24'!$AR$13-'[1]thanh truc 24'!$E$13</f>
        <v>0</v>
      </c>
      <c r="W12" s="25">
        <f>'[1]thanh tam 24'!$BR$13-'[1]thanh tam 24'!$AP$13-'[1]thanh tam 24'!$AQ$13-'[1]thanh tam 24'!$AR$13-'[1]thanh tam 24'!$E$13</f>
        <v>0</v>
      </c>
      <c r="X12" s="25">
        <f>'[1]thanh an 24'!$BR$13-'[1]thanh an 24'!$AP$13-'[1]thanh an 24'!$AQ$13-'[1]thanh an 24'!$AR$13-'[1]thanh an 24'!$E$13</f>
        <v>0</v>
      </c>
      <c r="Y12" s="25">
        <f>'[1]thanh tho 24'!$BR$13-'[1]thanh tho 24'!$AP$13-'[1]thanh tho 24'!$AQ$13-'[1]thanh tho 24'!$AR$13-'[1]thanh tho 24'!$E$13</f>
        <v>0</v>
      </c>
      <c r="Z12" s="25">
        <f>'[1]thanh tien 24'!$BR$13-'[1]thanh tien 24'!$AP$13-'[1]thanh tien 24'!$AQ$13-'[1]thanh tien 24'!$AR$13-'[1]thanh tien 24'!$E$13</f>
        <v>0</v>
      </c>
      <c r="AA12" s="25">
        <f>'[1]thanh long 24'!$BR$13-'[1]thanh long 24'!$AP$13-'[1]thanh long 24'!$AQ$13-'[1]thanh long 24'!$AR$13-'[1]thanh long 24'!$E$13</f>
        <v>0</v>
      </c>
      <c r="AB12" s="25">
        <f>'[1]thanh hung 24'!$BR$13-'[1]thanh hung 24'!$AP$13-'[1]thanh hung 24'!$AQ$13-'[1]thanh hung 24'!$AR$13-'[1]thanh hung 24'!$E$13</f>
        <v>0</v>
      </c>
    </row>
    <row r="13" spans="1:57" ht="25.2" hidden="1" customHeight="1" x14ac:dyDescent="0.35">
      <c r="A13" s="14" t="s">
        <v>303</v>
      </c>
      <c r="B13" s="15" t="s">
        <v>304</v>
      </c>
      <c r="C13" s="14" t="s">
        <v>305</v>
      </c>
      <c r="D13" s="111">
        <v>0</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5">
        <f>'[1]thanh tan 24'!$BR$14-'[1]thanh tan 24'!$AP$14-'[1]thanh tan 24'!$AQ$14-'[1]thanh tan 24'!$AR$14-'[1]thanh tan 24'!$E$14</f>
        <v>0</v>
      </c>
      <c r="V13" s="25">
        <f>'[1]thanh truc 24'!$BR$14-'[1]thanh truc 24'!$AP$14-'[1]thanh truc 24'!$AQ$14-'[1]thanh truc 24'!$AR$14-'[1]thanh truc 24'!$E$14</f>
        <v>0</v>
      </c>
      <c r="W13" s="25">
        <f>'[1]thanh tam 24'!$BR$14-'[1]thanh tam 24'!$AP$14-'[1]thanh tam 24'!$AQ$14-'[1]thanh tam 24'!$AR$14-'[1]thanh tam 24'!$E$14</f>
        <v>0</v>
      </c>
      <c r="X13" s="25">
        <f>'[1]thanh an 24'!$BR$14-'[1]thanh an 24'!$AP$14-'[1]thanh an 24'!$AQ$14-'[1]thanh an 24'!$AR$14-'[1]thanh an 24'!$E$14</f>
        <v>0</v>
      </c>
      <c r="Y13" s="25">
        <f>'[1]thanh tho 24'!$BR$14-'[1]thanh tho 24'!$AP$14-'[1]thanh tho 24'!$AQ$14-'[1]thanh tho 24'!$AR$14-'[1]thanh tho 24'!$E$14</f>
        <v>0</v>
      </c>
      <c r="Z13" s="25">
        <f>'[1]thanh tien 24'!$BR$14-'[1]thanh tien 24'!$AP$14-'[1]thanh tien 24'!$AQ$14-'[1]thanh tien 24'!$AR$14-'[1]thanh tien 24'!$E$14</f>
        <v>0</v>
      </c>
      <c r="AA13" s="25">
        <f>'[1]thanh long 24'!$BR$14-'[1]thanh long 24'!$AP$14-'[1]thanh long 24'!$AQ$14-'[1]thanh long 24'!$AR$14-'[1]thanh long 24'!$E$14</f>
        <v>0</v>
      </c>
      <c r="AB13" s="25">
        <f>'[1]thanh hung 24'!$BR$14-'[1]thanh hung 24'!$AP$14-'[1]thanh hung 24'!$AQ$14-'[1]thanh hung 24'!$AR$14-'[1]thanh hung 24'!$E$14</f>
        <v>0</v>
      </c>
    </row>
    <row r="14" spans="1:57" ht="25.2" customHeight="1" x14ac:dyDescent="0.35">
      <c r="A14" s="9" t="s">
        <v>37</v>
      </c>
      <c r="B14" s="23" t="s">
        <v>306</v>
      </c>
      <c r="C14" s="9" t="s">
        <v>307</v>
      </c>
      <c r="D14" s="111">
        <v>22.495339999999995</v>
      </c>
      <c r="E14" s="20">
        <v>5.6754999999999995</v>
      </c>
      <c r="F14" s="20">
        <v>1.25</v>
      </c>
      <c r="G14" s="20">
        <v>0.10199999999999987</v>
      </c>
      <c r="H14" s="20">
        <v>0.32580000000000009</v>
      </c>
      <c r="I14" s="20">
        <v>1.25</v>
      </c>
      <c r="J14" s="20">
        <v>0</v>
      </c>
      <c r="K14" s="20">
        <v>0</v>
      </c>
      <c r="L14" s="20">
        <v>0.36</v>
      </c>
      <c r="M14" s="20">
        <v>12.099999999999998</v>
      </c>
      <c r="N14" s="20">
        <v>0.12054000000000001</v>
      </c>
      <c r="O14" s="20">
        <v>0.81</v>
      </c>
      <c r="P14" s="20">
        <v>0</v>
      </c>
      <c r="Q14" s="20">
        <v>0</v>
      </c>
      <c r="R14" s="20">
        <v>0</v>
      </c>
      <c r="S14" s="20">
        <v>0.20150000000000001</v>
      </c>
      <c r="T14" s="20">
        <v>0.30000000000000004</v>
      </c>
      <c r="U14" s="25">
        <f>'[1]thanh tan 24'!$BR$15-'[1]thanh tan 24'!$AP$15-'[1]thanh tan 24'!$AQ$15-'[1]thanh tan 24'!$AR$15-'[1]thanh tan 24'!$E$15</f>
        <v>0</v>
      </c>
      <c r="V14" s="25">
        <f>'[1]thanh truc 24'!$BR$15-'[1]thanh truc 24'!$AP$15-'[1]thanh truc 24'!$AQ$15-'[1]thanh truc 24'!$AR$15-'[1]thanh truc 24'!$E$15</f>
        <v>0</v>
      </c>
      <c r="W14" s="25">
        <f>'[1]thanh tam 24'!$BR$15-'[1]thanh tam 24'!$AP$15-'[1]thanh tam 24'!$AQ$15-'[1]thanh tam 24'!$AR$15-'[1]thanh tam 24'!$E$15</f>
        <v>0</v>
      </c>
      <c r="X14" s="25">
        <f>'[1]thanh an 24'!$BR$15-'[1]thanh an 24'!$AP$15-'[1]thanh an 24'!$AQ$15-'[1]thanh an 24'!$AR$15-'[1]thanh an 24'!$E$15</f>
        <v>0</v>
      </c>
      <c r="Y14" s="25">
        <f>'[1]thanh tho 24'!$BR$15-'[1]thanh tho 24'!$AP$15-'[1]thanh tho 24'!$AQ$15-'[1]thanh tho 24'!$AR$15-'[1]thanh tho 24'!$E$15</f>
        <v>0</v>
      </c>
      <c r="Z14" s="25">
        <f>'[1]thanh tien 24'!$BR$15-'[1]thanh tien 24'!$AP$15-'[1]thanh tien 24'!$AQ$15-'[1]thanh tien 24'!$AR$15-'[1]thanh tien 24'!$E$15</f>
        <v>0</v>
      </c>
      <c r="AA14" s="25">
        <f>'[1]thanh long 24'!$BR$15-'[1]thanh long 24'!$AP$15-'[1]thanh long 24'!$AQ$15-'[1]thanh long 24'!$AR$15-'[1]thanh long 24'!$E$15</f>
        <v>0</v>
      </c>
      <c r="AB14" s="25">
        <f>'[1]thanh hung 24'!$BR$15-'[1]thanh hung 24'!$AP$15-'[1]thanh hung 24'!$AQ$15-'[1]thanh hung 24'!$AR$15-'[1]thanh hung 24'!$E$15</f>
        <v>0</v>
      </c>
    </row>
    <row r="15" spans="1:57" ht="25.2" customHeight="1" x14ac:dyDescent="0.35">
      <c r="A15" s="9" t="s">
        <v>271</v>
      </c>
      <c r="B15" s="23" t="s">
        <v>308</v>
      </c>
      <c r="C15" s="9" t="s">
        <v>309</v>
      </c>
      <c r="D15" s="111">
        <v>5.9831700000000003</v>
      </c>
      <c r="E15" s="20">
        <v>1.23</v>
      </c>
      <c r="F15" s="20">
        <v>0.02</v>
      </c>
      <c r="G15" s="20">
        <v>0</v>
      </c>
      <c r="H15" s="20">
        <v>0</v>
      </c>
      <c r="I15" s="20">
        <v>0.28000000000000003</v>
      </c>
      <c r="J15" s="20">
        <v>0</v>
      </c>
      <c r="K15" s="20">
        <v>0</v>
      </c>
      <c r="L15" s="20">
        <v>0.22999999999999998</v>
      </c>
      <c r="M15" s="20">
        <v>3.15</v>
      </c>
      <c r="N15" s="20">
        <v>0.09</v>
      </c>
      <c r="O15" s="20">
        <v>0</v>
      </c>
      <c r="P15" s="20">
        <v>0</v>
      </c>
      <c r="Q15" s="20">
        <v>3.3169999999999998E-2</v>
      </c>
      <c r="R15" s="20">
        <v>0.12</v>
      </c>
      <c r="S15" s="20">
        <v>0.53</v>
      </c>
      <c r="T15" s="20">
        <v>0.3</v>
      </c>
      <c r="U15" s="25">
        <f>'[1]thanh tan 24'!$BR$16-'[1]thanh tan 24'!$AP$16-'[1]thanh tan 24'!$AQ$16-'[1]thanh tan 24'!$AR$16-'[1]thanh tan 24'!$E$16</f>
        <v>0</v>
      </c>
      <c r="V15" s="25">
        <f>'[1]thanh truc 24'!$BR$16-'[1]thanh truc 24'!$AP$16-'[1]thanh truc 24'!$AQ$16-'[1]thanh truc 24'!$AR$16-'[1]thanh truc 24'!$E$16</f>
        <v>0</v>
      </c>
      <c r="W15" s="25">
        <f>'[1]thanh tam 24'!$BR$16-'[1]thanh tam 24'!$AP$16-'[1]thanh tam 24'!$AQ$16-'[1]thanh tam 24'!$AR$16-'[1]thanh tam 24'!$E$16</f>
        <v>0</v>
      </c>
      <c r="X15" s="25">
        <f>'[1]thanh an 24'!$BR$16-'[1]thanh an 24'!$AP$16-'[1]thanh an 24'!$AQ$16-'[1]thanh an 24'!$AR$16-'[1]thanh an 24'!$E$16</f>
        <v>0</v>
      </c>
      <c r="Y15" s="25">
        <f>'[1]thanh tho 24'!$BR$16-'[1]thanh tho 24'!$AP$16-'[1]thanh tho 24'!$AQ$16-'[1]thanh tho 24'!$AR$16-'[1]thanh tho 24'!$E$16</f>
        <v>0</v>
      </c>
      <c r="Z15" s="25">
        <f>'[1]thanh tien 24'!$BR$16-'[1]thanh tien 24'!$AP$16-'[1]thanh tien 24'!$AQ$16-'[1]thanh tien 24'!$AR$16-'[1]thanh tien 24'!$E$16</f>
        <v>0</v>
      </c>
      <c r="AA15" s="25">
        <f>'[1]thanh long 24'!$BR$16-'[1]thanh long 24'!$AP$16-'[1]thanh long 24'!$AQ$16-'[1]thanh long 24'!$AR$16-'[1]thanh long 24'!$E$16</f>
        <v>0</v>
      </c>
      <c r="AB15" s="25">
        <f>'[1]thanh hung 24'!$BR$16-'[1]thanh hung 24'!$AP$16-'[1]thanh hung 24'!$AQ$16-'[1]thanh hung 24'!$AR$16-'[1]thanh hung 24'!$E$16</f>
        <v>0</v>
      </c>
    </row>
    <row r="16" spans="1:57" s="76" customFormat="1" ht="25.2" customHeight="1" x14ac:dyDescent="0.35">
      <c r="A16" s="9" t="s">
        <v>310</v>
      </c>
      <c r="B16" s="23" t="s">
        <v>311</v>
      </c>
      <c r="C16" s="9" t="s">
        <v>9</v>
      </c>
      <c r="D16" s="111">
        <v>11.030000000000001</v>
      </c>
      <c r="E16" s="20">
        <v>0</v>
      </c>
      <c r="F16" s="20">
        <v>0</v>
      </c>
      <c r="G16" s="20">
        <v>0</v>
      </c>
      <c r="H16" s="20">
        <v>0</v>
      </c>
      <c r="I16" s="20">
        <v>0</v>
      </c>
      <c r="J16" s="20">
        <v>0</v>
      </c>
      <c r="K16" s="20">
        <v>0</v>
      </c>
      <c r="L16" s="20">
        <v>0</v>
      </c>
      <c r="M16" s="20">
        <v>0</v>
      </c>
      <c r="N16" s="20">
        <v>3.9365399999999999</v>
      </c>
      <c r="O16" s="20">
        <v>0</v>
      </c>
      <c r="P16" s="20">
        <v>0</v>
      </c>
      <c r="Q16" s="20">
        <v>7.0934600000000003</v>
      </c>
      <c r="R16" s="20">
        <v>0</v>
      </c>
      <c r="S16" s="20">
        <v>0</v>
      </c>
      <c r="T16" s="20">
        <v>0</v>
      </c>
      <c r="U16" s="25">
        <f>'[1]thanh tan 24'!$BR$17-'[1]thanh tan 24'!$AP$17-'[1]thanh tan 24'!$AQ$17-'[1]thanh tan 24'!$AR$17-'[1]thanh tan 24'!$E$17</f>
        <v>0</v>
      </c>
      <c r="V16" s="25">
        <f>'[1]thanh truc 24'!$BR$17-'[1]thanh truc 24'!$AP$17-'[1]thanh truc 24'!$AQ$17-'[1]thanh truc 24'!$AR$17-'[1]thanh truc 24'!$E$17</f>
        <v>0</v>
      </c>
      <c r="W16" s="25">
        <f>'[1]thanh tam 24'!$BR$17-'[1]thanh tam 24'!$AP$17-'[1]thanh tam 24'!$AQ$17-'[1]thanh tam 24'!$AR$17-'[1]thanh tam 24'!$E$17</f>
        <v>0</v>
      </c>
      <c r="X16" s="25">
        <f>'[1]thanh an 24'!$BR$17-'[1]thanh an 24'!$AP$17-'[1]thanh an 24'!$AQ$17-'[1]thanh an 24'!$AR$17-'[1]thanh an 24'!$E$17</f>
        <v>0</v>
      </c>
      <c r="Y16" s="25">
        <f>'[1]thanh tho 24'!$BR$17-'[1]thanh tho 24'!$AP$17-'[1]thanh tho 24'!$AQ$17-'[1]thanh tho 24'!$AR$17-'[1]thanh tho 24'!$E$17</f>
        <v>0</v>
      </c>
      <c r="Z16" s="25">
        <f>'[1]thanh tien 24'!$BR$17-'[1]thanh tien 24'!$AP$17-'[1]thanh tien 24'!$AQ$17-'[1]thanh tien 24'!$AR$17-'[1]thanh tien 24'!$E$17</f>
        <v>0</v>
      </c>
      <c r="AA16" s="25">
        <f>'[1]thanh long 24'!$BR$17-'[1]thanh long 24'!$AP$17-'[1]thanh long 24'!$AQ$17-'[1]thanh long 24'!$AR$17-'[1]thanh long 24'!$E$17</f>
        <v>0</v>
      </c>
      <c r="AB16" s="25">
        <f>'[1]thanh hung 24'!$BR$17-'[1]thanh hung 24'!$AP$17-'[1]thanh hung 24'!$AQ$17-'[1]thanh hung 24'!$AR$17-'[1]thanh hung 24'!$E$17</f>
        <v>0</v>
      </c>
      <c r="AC16" s="72"/>
    </row>
    <row r="17" spans="1:29" ht="25.2" customHeight="1" x14ac:dyDescent="0.35">
      <c r="A17" s="9" t="s">
        <v>312</v>
      </c>
      <c r="B17" s="23" t="s">
        <v>313</v>
      </c>
      <c r="C17" s="9" t="s">
        <v>10</v>
      </c>
      <c r="D17" s="111">
        <v>4.87</v>
      </c>
      <c r="E17" s="20">
        <v>4.87</v>
      </c>
      <c r="F17" s="20">
        <v>0</v>
      </c>
      <c r="G17" s="20">
        <v>0</v>
      </c>
      <c r="H17" s="20">
        <v>0</v>
      </c>
      <c r="I17" s="20">
        <v>0</v>
      </c>
      <c r="J17" s="20">
        <v>0</v>
      </c>
      <c r="K17" s="20">
        <v>0</v>
      </c>
      <c r="L17" s="20">
        <v>0</v>
      </c>
      <c r="M17" s="20">
        <v>0</v>
      </c>
      <c r="N17" s="20">
        <v>0</v>
      </c>
      <c r="O17" s="20">
        <v>0</v>
      </c>
      <c r="P17" s="20">
        <v>0</v>
      </c>
      <c r="Q17" s="20">
        <v>0</v>
      </c>
      <c r="R17" s="20">
        <v>0</v>
      </c>
      <c r="S17" s="20">
        <v>0</v>
      </c>
      <c r="T17" s="20">
        <v>0</v>
      </c>
      <c r="U17" s="25">
        <f>'[1]thanh tan 24'!$BR$18-'[1]thanh tan 24'!$AP$18-'[1]thanh tan 24'!$AQ$18-'[1]thanh tan 24'!$AR$18-'[1]thanh tan 24'!$E$18</f>
        <v>0</v>
      </c>
      <c r="V17" s="25">
        <f>'[1]thanh truc 24'!$BR$18-'[1]thanh truc 24'!$AP$18-'[1]thanh truc 24'!$AQ$18-'[1]thanh truc 24'!$AR$18-'[1]thanh truc 24'!$E$18</f>
        <v>0</v>
      </c>
      <c r="W17" s="25">
        <f>'[1]thanh tam 24'!$BR$18-'[1]thanh tam 24'!$AP$18-'[1]thanh tam 24'!$AQ$18-'[1]thanh tam 24'!$AR$18-'[1]thanh tam 24'!$E$18</f>
        <v>0</v>
      </c>
      <c r="X17" s="25">
        <f>'[1]thanh an 24'!$BR$18-'[1]thanh an 24'!$AP$18-'[1]thanh an 24'!$AQ$18-'[1]thanh an 24'!$AR$18-'[1]thanh an 24'!$E$18</f>
        <v>0</v>
      </c>
      <c r="Y17" s="25">
        <f>'[1]thanh tho 24'!$BR$18-'[1]thanh tho 24'!$AP$18-'[1]thanh tho 24'!$AQ$18-'[1]thanh tho 24'!$AR$18-'[1]thanh tho 24'!$E$18</f>
        <v>0</v>
      </c>
      <c r="Z17" s="25">
        <f>'[1]thanh tien 24'!$BR$18-'[1]thanh tien 24'!$AP$18-'[1]thanh tien 24'!$AQ$18-'[1]thanh tien 24'!$AR$18-'[1]thanh tien 24'!$E$18</f>
        <v>0</v>
      </c>
      <c r="AA17" s="25">
        <f>'[1]thanh long 24'!$BR$18-'[1]thanh long 24'!$AP$18-'[1]thanh long 24'!$AQ$18-'[1]thanh long 24'!$AR$18-'[1]thanh long 24'!$E$18</f>
        <v>0</v>
      </c>
      <c r="AB17" s="25">
        <f>'[1]thanh hung 24'!$BR$18-'[1]thanh hung 24'!$AP$18-'[1]thanh hung 24'!$AQ$18-'[1]thanh hung 24'!$AR$18-'[1]thanh hung 24'!$E$18</f>
        <v>0</v>
      </c>
    </row>
    <row r="18" spans="1:29" ht="25.2" customHeight="1" x14ac:dyDescent="0.35">
      <c r="A18" s="9" t="s">
        <v>272</v>
      </c>
      <c r="B18" s="23" t="s">
        <v>314</v>
      </c>
      <c r="C18" s="9" t="s">
        <v>11</v>
      </c>
      <c r="D18" s="111">
        <v>70.232810000000001</v>
      </c>
      <c r="E18" s="20">
        <v>0.10000000000000009</v>
      </c>
      <c r="F18" s="20">
        <v>11.5</v>
      </c>
      <c r="G18" s="20">
        <v>0.30219999999999914</v>
      </c>
      <c r="H18" s="20">
        <v>0.9</v>
      </c>
      <c r="I18" s="20">
        <v>3.36</v>
      </c>
      <c r="J18" s="20">
        <v>5</v>
      </c>
      <c r="K18" s="20">
        <v>0</v>
      </c>
      <c r="L18" s="20">
        <v>1.1999999999999993</v>
      </c>
      <c r="M18" s="20">
        <v>31.020000000000003</v>
      </c>
      <c r="N18" s="20">
        <v>0.92093000000000003</v>
      </c>
      <c r="O18" s="20">
        <v>0.75560000000000005</v>
      </c>
      <c r="P18" s="20">
        <v>2.0000000000000018E-2</v>
      </c>
      <c r="Q18" s="20">
        <v>0.95907999999999993</v>
      </c>
      <c r="R18" s="20">
        <v>0.02</v>
      </c>
      <c r="S18" s="20">
        <v>13.395</v>
      </c>
      <c r="T18" s="20">
        <v>0.78000000000000025</v>
      </c>
      <c r="U18" s="25">
        <f>'[1]thanh tan 24'!$BR$19-'[1]thanh tan 24'!$AP$19-'[1]thanh tan 24'!$AQ$19-'[1]thanh tan 24'!$AR$19-'[1]thanh tan 24'!$E$19</f>
        <v>0</v>
      </c>
      <c r="V18" s="25">
        <f>'[1]thanh truc 24'!$BR$19-'[1]thanh truc 24'!$AP$19-'[1]thanh truc 24'!$AQ$19-'[1]thanh truc 24'!$AR$19-'[1]thanh truc 24'!$E$19</f>
        <v>0</v>
      </c>
      <c r="W18" s="25">
        <f>'[1]thanh tam 24'!$BR$19-'[1]thanh tam 24'!$AP$19-'[1]thanh tam 24'!$AQ$19-'[1]thanh tam 24'!$AR$19-'[1]thanh tam 24'!$E$19</f>
        <v>0</v>
      </c>
      <c r="X18" s="25">
        <f>'[1]thanh an 24'!$BR$19-'[1]thanh an 24'!$AP$19-'[1]thanh an 24'!$AQ$19-'[1]thanh an 24'!$AR$19-'[1]thanh an 24'!$E$19</f>
        <v>0</v>
      </c>
      <c r="Y18" s="25">
        <f>'[1]thanh tho 24'!$BR$19-'[1]thanh tho 24'!$AP$19-'[1]thanh tho 24'!$AQ$19-'[1]thanh tho 24'!$AR$19-'[1]thanh tho 24'!$E$19</f>
        <v>0</v>
      </c>
      <c r="Z18" s="25">
        <f>'[1]thanh tien 24'!$BR$19-'[1]thanh tien 24'!$AP$19-'[1]thanh tien 24'!$AQ$19-'[1]thanh tien 24'!$AR$19-'[1]thanh tien 24'!$E$19</f>
        <v>0</v>
      </c>
      <c r="AA18" s="25">
        <f>'[1]thanh long 24'!$BR$19-'[1]thanh long 24'!$AP$19-'[1]thanh long 24'!$AQ$19-'[1]thanh long 24'!$AR$19-'[1]thanh long 24'!$E$19</f>
        <v>0</v>
      </c>
      <c r="AB18" s="25">
        <f>'[1]thanh hung 24'!$BR$19-'[1]thanh hung 24'!$AP$19-'[1]thanh hung 24'!$AQ$19-'[1]thanh hung 24'!$AR$19-'[1]thanh hung 24'!$E$19</f>
        <v>0</v>
      </c>
    </row>
    <row r="19" spans="1:29" ht="25.2" customHeight="1" x14ac:dyDescent="0.35">
      <c r="A19" s="14"/>
      <c r="B19" s="23" t="s">
        <v>315</v>
      </c>
      <c r="C19" s="14" t="s">
        <v>316</v>
      </c>
      <c r="D19" s="111">
        <v>0</v>
      </c>
      <c r="E19" s="20">
        <v>0</v>
      </c>
      <c r="F19" s="20">
        <v>0</v>
      </c>
      <c r="G19" s="20">
        <v>0</v>
      </c>
      <c r="H19" s="20">
        <v>0</v>
      </c>
      <c r="I19" s="20">
        <v>0</v>
      </c>
      <c r="J19" s="20">
        <v>0</v>
      </c>
      <c r="K19" s="20">
        <v>0</v>
      </c>
      <c r="L19" s="20">
        <v>0</v>
      </c>
      <c r="M19" s="20">
        <v>0</v>
      </c>
      <c r="N19" s="20">
        <v>0</v>
      </c>
      <c r="O19" s="20">
        <v>0</v>
      </c>
      <c r="P19" s="20">
        <v>0</v>
      </c>
      <c r="Q19" s="20">
        <v>0</v>
      </c>
      <c r="R19" s="20">
        <v>0</v>
      </c>
      <c r="S19" s="20">
        <v>0</v>
      </c>
      <c r="T19" s="20">
        <v>0</v>
      </c>
      <c r="U19" s="25">
        <f>'[1]thanh tan 24'!$BR$20-'[1]thanh tan 24'!$AP$20-'[1]thanh tan 24'!$AQ$20-'[1]thanh tan 24'!$AR$20-'[1]thanh tan 24'!$E$20</f>
        <v>0</v>
      </c>
      <c r="V19" s="25">
        <f>'[1]thanh truc 24'!$BR$20-'[1]thanh truc 24'!$AP$20-'[1]thanh truc 24'!$AQ$20-'[1]thanh truc 24'!$AR$20-'[1]thanh truc 24'!$E$20</f>
        <v>0</v>
      </c>
      <c r="W19" s="25">
        <f>'[1]thanh tam 24'!$BR$20-'[1]thanh tam 24'!$AP$20-'[1]thanh tam 24'!$AQ$20-'[1]thanh tam 24'!$AR$20-'[1]thanh tam 24'!$E$20</f>
        <v>0</v>
      </c>
      <c r="X19" s="25">
        <f>'[1]thanh an 24'!$BR$20-'[1]thanh an 24'!$AP$20-'[1]thanh an 24'!$AQ$20-'[1]thanh an 24'!$AR$20-'[1]thanh an 24'!$E$20</f>
        <v>0</v>
      </c>
      <c r="Y19" s="25">
        <f>'[1]thanh tho 24'!$BR$20-'[1]thanh tho 24'!$AP$20-'[1]thanh tho 24'!$AQ$20-'[1]thanh tho 24'!$AR$20-'[1]thanh tho 24'!$E$20</f>
        <v>0</v>
      </c>
      <c r="Z19" s="25">
        <f>'[1]thanh tien 24'!$BR$20-'[1]thanh tien 24'!$AP$20-'[1]thanh tien 24'!$AQ$20-'[1]thanh tien 24'!$AR$20-'[1]thanh tien 24'!$E$20</f>
        <v>0</v>
      </c>
      <c r="AA19" s="25">
        <f>'[1]thanh long 24'!$BR$20-'[1]thanh long 24'!$AP$20-'[1]thanh long 24'!$AQ$20-'[1]thanh long 24'!$AR$20-'[1]thanh long 24'!$E$20</f>
        <v>0</v>
      </c>
      <c r="AB19" s="25">
        <f>'[1]thanh hung 24'!$BR$20-'[1]thanh hung 24'!$AP$20-'[1]thanh hung 24'!$AQ$20-'[1]thanh hung 24'!$AR$20-'[1]thanh hung 24'!$E$20</f>
        <v>0</v>
      </c>
    </row>
    <row r="20" spans="1:29" ht="25.2" customHeight="1" x14ac:dyDescent="0.35">
      <c r="A20" s="9" t="s">
        <v>273</v>
      </c>
      <c r="B20" s="23" t="s">
        <v>317</v>
      </c>
      <c r="C20" s="9" t="s">
        <v>318</v>
      </c>
      <c r="D20" s="274">
        <v>0.51389000000000007</v>
      </c>
      <c r="E20" s="20">
        <v>0.13</v>
      </c>
      <c r="F20" s="20">
        <v>0</v>
      </c>
      <c r="G20" s="20">
        <v>0</v>
      </c>
      <c r="H20" s="20">
        <v>0</v>
      </c>
      <c r="I20" s="20">
        <v>0.03</v>
      </c>
      <c r="J20" s="20">
        <v>0</v>
      </c>
      <c r="K20" s="20">
        <v>0</v>
      </c>
      <c r="L20" s="20">
        <v>0</v>
      </c>
      <c r="M20" s="20">
        <v>0.06</v>
      </c>
      <c r="N20" s="20">
        <v>9.2920000000000003E-2</v>
      </c>
      <c r="O20" s="20">
        <v>0.03</v>
      </c>
      <c r="P20" s="20">
        <v>0</v>
      </c>
      <c r="Q20" s="20">
        <v>7.0970000000000005E-2</v>
      </c>
      <c r="R20" s="20">
        <v>0</v>
      </c>
      <c r="S20" s="20">
        <v>0.1</v>
      </c>
      <c r="T20" s="20">
        <v>0</v>
      </c>
      <c r="U20" s="25">
        <f>'[1]thanh tan 24'!$BR$21-'[1]thanh tan 24'!$AP$21-'[1]thanh tan 24'!$AQ$21-'[1]thanh tan 24'!$AR$21-'[1]thanh tan 24'!$E$21</f>
        <v>0</v>
      </c>
      <c r="V20" s="25">
        <f>'[1]thanh truc 24'!$BR$21-'[1]thanh truc 24'!$AP$21-'[1]thanh truc 24'!$AQ$21-'[1]thanh truc 24'!$AR$21-'[1]thanh truc 24'!$E$21</f>
        <v>0</v>
      </c>
      <c r="W20" s="25">
        <f>'[1]thanh tam 24'!$BR$21-'[1]thanh tam 24'!$AP$21-'[1]thanh tam 24'!$AQ$21-'[1]thanh tam 24'!$AR$21-'[1]thanh tam 24'!$E$21</f>
        <v>0</v>
      </c>
      <c r="X20" s="25">
        <f>'[1]thanh an 24'!$BR$21-'[1]thanh an 24'!$AP$21-'[1]thanh an 24'!$AQ$21-'[1]thanh an 24'!$AR$21-'[1]thanh an 24'!$E$21</f>
        <v>0</v>
      </c>
      <c r="Y20" s="25">
        <f>'[1]thanh tho 24'!$BR$21-'[1]thanh tho 24'!$AP$21-'[1]thanh tho 24'!$AQ$21-'[1]thanh tho 24'!$AR$21-'[1]thanh tho 24'!$E$21</f>
        <v>0</v>
      </c>
      <c r="Z20" s="25">
        <f>'[1]thanh tien 24'!$BR$21-'[1]thanh tien 24'!$AP$21-'[1]thanh tien 24'!$AQ$21-'[1]thanh tien 24'!$AR$21-'[1]thanh tien 24'!$E$21</f>
        <v>0</v>
      </c>
      <c r="AA20" s="25">
        <f>'[1]thanh long 24'!$BR$21-'[1]thanh long 24'!$AP$21-'[1]thanh long 24'!$AQ$21-'[1]thanh long 24'!$AR$21-'[1]thanh long 24'!$E$21</f>
        <v>0</v>
      </c>
      <c r="AB20" s="25">
        <f>'[1]thanh hung 24'!$BR$21-'[1]thanh hung 24'!$AP$21-'[1]thanh hung 24'!$AQ$21-'[1]thanh hung 24'!$AR$21-'[1]thanh hung 24'!$E$21</f>
        <v>0</v>
      </c>
    </row>
    <row r="21" spans="1:29" ht="25.2" customHeight="1" x14ac:dyDescent="0.35">
      <c r="A21" s="9" t="s">
        <v>274</v>
      </c>
      <c r="B21" s="23" t="s">
        <v>319</v>
      </c>
      <c r="C21" s="9" t="s">
        <v>320</v>
      </c>
      <c r="D21" s="111">
        <v>0</v>
      </c>
      <c r="E21" s="20">
        <v>0</v>
      </c>
      <c r="F21" s="20">
        <v>0</v>
      </c>
      <c r="G21" s="20">
        <v>0</v>
      </c>
      <c r="H21" s="20">
        <v>0</v>
      </c>
      <c r="I21" s="20">
        <v>0</v>
      </c>
      <c r="J21" s="20">
        <v>0</v>
      </c>
      <c r="K21" s="20">
        <v>0</v>
      </c>
      <c r="L21" s="20">
        <v>0</v>
      </c>
      <c r="M21" s="20">
        <v>0</v>
      </c>
      <c r="N21" s="20">
        <v>0</v>
      </c>
      <c r="O21" s="20">
        <v>0</v>
      </c>
      <c r="P21" s="20">
        <v>0</v>
      </c>
      <c r="Q21" s="20">
        <v>0</v>
      </c>
      <c r="R21" s="20">
        <v>0</v>
      </c>
      <c r="S21" s="20">
        <v>0</v>
      </c>
      <c r="T21" s="20">
        <v>0</v>
      </c>
      <c r="U21" s="25">
        <f>'[1]thanh tan 24'!$BR$22-'[1]thanh tan 24'!$AP$22-'[1]thanh tan 24'!$AQ$22-'[1]thanh tan 24'!$AR$22-'[1]thanh tan 24'!$E$22</f>
        <v>0</v>
      </c>
      <c r="V21" s="25">
        <f>'[1]thanh truc 24'!$BR$22-'[1]thanh truc 24'!$AP$22-'[1]thanh truc 24'!$AQ$22-'[1]thanh truc 24'!$AR$22-'[1]thanh truc 24'!$E$22</f>
        <v>0</v>
      </c>
      <c r="W21" s="25">
        <f>'[1]thanh tam 24'!$BR$22-'[1]thanh tam 24'!$AP$22-'[1]thanh tam 24'!$AQ$22-'[1]thanh tam 24'!$AR$22-'[1]thanh tam 24'!$E$22</f>
        <v>0</v>
      </c>
      <c r="X21" s="25">
        <f>'[1]thanh an 24'!$BR$22-'[1]thanh an 24'!$AP$22-'[1]thanh an 24'!$AQ$22-'[1]thanh an 24'!$AR$22-'[1]thanh an 24'!$E$22</f>
        <v>0</v>
      </c>
      <c r="Y21" s="25">
        <f>'[1]thanh tho 24'!$BR$22-'[1]thanh tho 24'!$AP$22-'[1]thanh tho 24'!$AQ$22-'[1]thanh tho 24'!$AR$22-'[1]thanh tho 24'!$E$22</f>
        <v>0</v>
      </c>
      <c r="Z21" s="25">
        <f>'[1]thanh tien 24'!$BR$22-'[1]thanh tien 24'!$AP$22-'[1]thanh tien 24'!$AQ$22-'[1]thanh tien 24'!$AR$22-'[1]thanh tien 24'!$E$22</f>
        <v>0</v>
      </c>
      <c r="AA21" s="25">
        <f>'[1]thanh long 24'!$BR$22-'[1]thanh long 24'!$AP$22-'[1]thanh long 24'!$AQ$22-'[1]thanh long 24'!$AR$22-'[1]thanh long 24'!$E$22</f>
        <v>0</v>
      </c>
      <c r="AB21" s="25">
        <f>'[1]thanh hung 24'!$BR$22-'[1]thanh hung 24'!$AP$22-'[1]thanh hung 24'!$AQ$22-'[1]thanh hung 24'!$AR$22-'[1]thanh hung 24'!$E$22</f>
        <v>0</v>
      </c>
    </row>
    <row r="22" spans="1:29" ht="25.2" customHeight="1" x14ac:dyDescent="0.35">
      <c r="A22" s="9" t="s">
        <v>275</v>
      </c>
      <c r="B22" s="23" t="s">
        <v>321</v>
      </c>
      <c r="C22" s="9" t="s">
        <v>322</v>
      </c>
      <c r="D22" s="111">
        <v>0</v>
      </c>
      <c r="E22" s="20">
        <v>0</v>
      </c>
      <c r="F22" s="20">
        <v>0</v>
      </c>
      <c r="G22" s="20">
        <v>0</v>
      </c>
      <c r="H22" s="20">
        <v>0</v>
      </c>
      <c r="I22" s="20">
        <v>0</v>
      </c>
      <c r="J22" s="20">
        <v>0</v>
      </c>
      <c r="K22" s="20">
        <v>0</v>
      </c>
      <c r="L22" s="20">
        <v>0</v>
      </c>
      <c r="M22" s="20">
        <v>0</v>
      </c>
      <c r="N22" s="20">
        <v>0</v>
      </c>
      <c r="O22" s="20">
        <v>0</v>
      </c>
      <c r="P22" s="20">
        <v>0</v>
      </c>
      <c r="Q22" s="20">
        <v>0</v>
      </c>
      <c r="R22" s="20">
        <v>0</v>
      </c>
      <c r="S22" s="20">
        <v>0</v>
      </c>
      <c r="T22" s="20">
        <v>0</v>
      </c>
      <c r="U22" s="25">
        <f>'[1]thanh tan 24'!$BR$23-'[1]thanh tan 24'!$AP$23-'[1]thanh tan 24'!$AQ$23-'[1]thanh tan 24'!$AR$23-'[1]thanh tan 24'!$E$23</f>
        <v>0</v>
      </c>
      <c r="V22" s="25">
        <f>'[1]thanh truc 24'!$BR$23-'[1]thanh truc 24'!$AP$23-'[1]thanh truc 24'!$AQ$23-'[1]thanh truc 24'!$AR$23-'[1]thanh truc 24'!$E$23</f>
        <v>0</v>
      </c>
      <c r="W22" s="25">
        <f>'[1]thanh tam 24'!$BR$23-'[1]thanh tam 24'!$AP$23-'[1]thanh tam 24'!$AQ$23-'[1]thanh tam 24'!$AR$23-'[1]thanh tam 24'!$E$23</f>
        <v>0</v>
      </c>
      <c r="X22" s="25">
        <f>'[1]thanh an 24'!$BR$23-'[1]thanh an 24'!$AP$23-'[1]thanh an 24'!$AQ$23-'[1]thanh an 24'!$AR$23-'[1]thanh an 24'!$E$23</f>
        <v>0</v>
      </c>
      <c r="Y22" s="25">
        <f>'[1]thanh tho 24'!$BR$23-'[1]thanh tho 24'!$AP$23-'[1]thanh tho 24'!$AQ$23-'[1]thanh tho 24'!$AR$23-'[1]thanh tho 24'!$E$23</f>
        <v>0</v>
      </c>
      <c r="Z22" s="25">
        <f>'[1]thanh tien 24'!$BR$23-'[1]thanh tien 24'!$AP$23-'[1]thanh tien 24'!$AQ$23-'[1]thanh tien 24'!$AR$23-'[1]thanh tien 24'!$E$23</f>
        <v>0</v>
      </c>
      <c r="AA22" s="25">
        <f>'[1]thanh long 24'!$BR$23-'[1]thanh long 24'!$AP$23-'[1]thanh long 24'!$AQ$23-'[1]thanh long 24'!$AR$23-'[1]thanh long 24'!$E$23</f>
        <v>0</v>
      </c>
      <c r="AB22" s="25">
        <f>'[1]thanh hung 24'!$BR$23-'[1]thanh hung 24'!$AP$23-'[1]thanh hung 24'!$AQ$23-'[1]thanh hung 24'!$AR$23-'[1]thanh hung 24'!$E$23</f>
        <v>0</v>
      </c>
    </row>
    <row r="23" spans="1:29" ht="25.2" customHeight="1" x14ac:dyDescent="0.35">
      <c r="A23" s="9" t="s">
        <v>276</v>
      </c>
      <c r="B23" s="23" t="s">
        <v>323</v>
      </c>
      <c r="C23" s="9" t="s">
        <v>12</v>
      </c>
      <c r="D23" s="111">
        <v>0</v>
      </c>
      <c r="E23" s="20">
        <v>0</v>
      </c>
      <c r="F23" s="20">
        <v>0</v>
      </c>
      <c r="G23" s="20">
        <v>0</v>
      </c>
      <c r="H23" s="20">
        <v>0</v>
      </c>
      <c r="I23" s="20">
        <v>0</v>
      </c>
      <c r="J23" s="20">
        <v>0</v>
      </c>
      <c r="K23" s="20">
        <v>0</v>
      </c>
      <c r="L23" s="20">
        <v>0</v>
      </c>
      <c r="M23" s="20">
        <v>0</v>
      </c>
      <c r="N23" s="20">
        <v>0</v>
      </c>
      <c r="O23" s="20">
        <v>0</v>
      </c>
      <c r="P23" s="20">
        <v>0</v>
      </c>
      <c r="Q23" s="20">
        <v>0</v>
      </c>
      <c r="R23" s="20">
        <v>0</v>
      </c>
      <c r="S23" s="20">
        <v>0</v>
      </c>
      <c r="T23" s="20">
        <v>0</v>
      </c>
      <c r="U23" s="25">
        <f>'[1]thanh tan 24'!$BR$24-'[1]thanh tan 24'!$AP$24-'[1]thanh tan 24'!$AQ$24-'[1]thanh tan 24'!$AR$24-'[1]thanh tan 24'!$E$24</f>
        <v>0</v>
      </c>
      <c r="V23" s="25">
        <f>'[1]thanh truc 24'!$BR$24-'[1]thanh truc 24'!$AP$24-'[1]thanh truc 24'!$AQ$24-'[1]thanh truc 24'!$AR$24-'[1]thanh truc 24'!$E$24</f>
        <v>0</v>
      </c>
      <c r="W23" s="25">
        <f>'[1]thanh tam 24'!$BR$24-'[1]thanh tam 24'!$AP$24-'[1]thanh tam 24'!$AQ$24-'[1]thanh tam 24'!$AR$24-'[1]thanh tam 24'!$E$24</f>
        <v>0</v>
      </c>
      <c r="X23" s="25">
        <f>'[1]thanh an 24'!$BR$24-'[1]thanh an 24'!$AP$24-'[1]thanh an 24'!$AQ$24-'[1]thanh an 24'!$AR$24-'[1]thanh an 24'!$E$24</f>
        <v>0</v>
      </c>
      <c r="Y23" s="25">
        <f>'[1]thanh tho 24'!$BR$24-'[1]thanh tho 24'!$AP$24-'[1]thanh tho 24'!$AQ$24-'[1]thanh tho 24'!$AR$24-'[1]thanh tho 24'!$E$24</f>
        <v>0</v>
      </c>
      <c r="Z23" s="25">
        <f>'[1]thanh tien 24'!$BR$24-'[1]thanh tien 24'!$AP$24-'[1]thanh tien 24'!$AQ$24-'[1]thanh tien 24'!$AR$24-'[1]thanh tien 24'!$E$24</f>
        <v>0</v>
      </c>
      <c r="AA23" s="25">
        <f>'[1]thanh long 24'!$BR$24-'[1]thanh long 24'!$AP$24-'[1]thanh long 24'!$AQ$24-'[1]thanh long 24'!$AR$24-'[1]thanh long 24'!$E$24</f>
        <v>0</v>
      </c>
      <c r="AB23" s="25">
        <f>'[1]thanh hung 24'!$BR$24-'[1]thanh hung 24'!$AP$24-'[1]thanh hung 24'!$AQ$24-'[1]thanh hung 24'!$AR$24-'[1]thanh hung 24'!$E$24</f>
        <v>0</v>
      </c>
    </row>
    <row r="24" spans="1:29" ht="25.2" customHeight="1" x14ac:dyDescent="0.35">
      <c r="A24" s="12">
        <v>2</v>
      </c>
      <c r="B24" s="27" t="s">
        <v>324</v>
      </c>
      <c r="C24" s="12" t="s">
        <v>325</v>
      </c>
      <c r="D24" s="110">
        <v>15.266299999999999</v>
      </c>
      <c r="E24" s="28">
        <v>1.9917</v>
      </c>
      <c r="F24" s="28">
        <v>1.9220000000000002</v>
      </c>
      <c r="G24" s="28">
        <v>0.47139999999999993</v>
      </c>
      <c r="H24" s="28">
        <v>0.21509999999999999</v>
      </c>
      <c r="I24" s="28">
        <v>0.99440000000000017</v>
      </c>
      <c r="J24" s="28">
        <v>0.03</v>
      </c>
      <c r="K24" s="28">
        <v>0.12</v>
      </c>
      <c r="L24" s="28">
        <v>1.4300000000000002</v>
      </c>
      <c r="M24" s="28">
        <v>4.28</v>
      </c>
      <c r="N24" s="28">
        <v>1.52312</v>
      </c>
      <c r="O24" s="28">
        <v>0.64</v>
      </c>
      <c r="P24" s="28">
        <v>0</v>
      </c>
      <c r="Q24" s="28">
        <v>0.36858000000000002</v>
      </c>
      <c r="R24" s="28">
        <v>0.12</v>
      </c>
      <c r="S24" s="28">
        <v>0.48000000000000004</v>
      </c>
      <c r="T24" s="28">
        <v>0.68000000000000016</v>
      </c>
      <c r="U24" s="25">
        <f t="shared" ref="U24:AB24" si="2">U25+U26+U27+U28+U29+U30+U42+U51+U64+U65+U66+U67+U71</f>
        <v>0</v>
      </c>
      <c r="V24" s="25">
        <f t="shared" si="2"/>
        <v>0</v>
      </c>
      <c r="W24" s="25">
        <f t="shared" si="2"/>
        <v>0</v>
      </c>
      <c r="X24" s="25">
        <f t="shared" si="2"/>
        <v>0</v>
      </c>
      <c r="Y24" s="25">
        <f t="shared" si="2"/>
        <v>0</v>
      </c>
      <c r="Z24" s="25">
        <f t="shared" si="2"/>
        <v>0</v>
      </c>
      <c r="AA24" s="25">
        <f t="shared" si="2"/>
        <v>0</v>
      </c>
      <c r="AB24" s="25">
        <f t="shared" si="2"/>
        <v>0</v>
      </c>
    </row>
    <row r="25" spans="1:29" ht="25.2" customHeight="1" x14ac:dyDescent="0.35">
      <c r="A25" s="9" t="s">
        <v>72</v>
      </c>
      <c r="B25" s="23" t="s">
        <v>326</v>
      </c>
      <c r="C25" s="9" t="s">
        <v>26</v>
      </c>
      <c r="D25" s="111">
        <v>8.3079000000000001</v>
      </c>
      <c r="E25" s="20">
        <v>0</v>
      </c>
      <c r="F25" s="20">
        <v>1.3</v>
      </c>
      <c r="G25" s="20">
        <v>0.13400000000000001</v>
      </c>
      <c r="H25" s="20">
        <v>0</v>
      </c>
      <c r="I25" s="20">
        <v>0.75440000000000007</v>
      </c>
      <c r="J25" s="20">
        <v>0</v>
      </c>
      <c r="K25" s="20">
        <v>0</v>
      </c>
      <c r="L25" s="20">
        <v>0.53</v>
      </c>
      <c r="M25" s="20">
        <v>3.0700000000000003</v>
      </c>
      <c r="N25" s="20">
        <v>1.3131200000000001</v>
      </c>
      <c r="O25" s="20">
        <v>0.44</v>
      </c>
      <c r="P25" s="20">
        <v>0</v>
      </c>
      <c r="Q25" s="20">
        <v>0.14638000000000001</v>
      </c>
      <c r="R25" s="20">
        <v>0</v>
      </c>
      <c r="S25" s="20">
        <v>0.22000000000000003</v>
      </c>
      <c r="T25" s="20">
        <v>0.40000000000000008</v>
      </c>
      <c r="U25" s="25">
        <f>'[1]thanh tan 24'!$BR$26-'[1]thanh tan 24'!$AQ$26-'[1]thanh tan 24'!$AP$26-'[1]thanh tan 24'!$AR$26-'[1]thanh tan 24'!$S$26-'[1]thanh tan 24'!$Q$26</f>
        <v>0</v>
      </c>
      <c r="V25" s="25">
        <f>'[1]thanh truc 24'!$BR$26-'[1]thanh truc 24'!$AQ$26-'[1]thanh truc 24'!$AP$26-'[1]thanh truc 24'!$AR$26-'[1]thanh truc 24'!$S$26-'[1]thanh truc 24'!$Q$26</f>
        <v>0</v>
      </c>
      <c r="W25" s="25">
        <f>'[1]thanh tam 24'!$BR$26-'[1]thanh tam 24'!$AQ$26-'[1]thanh tam 24'!$AP$26-'[1]thanh tam 24'!$AR$26-'[1]thanh tam 24'!$S$26-'[1]thanh tam 24'!$Q$26</f>
        <v>0</v>
      </c>
      <c r="X25" s="25">
        <f>'[1]thanh an 24'!$BR$26-'[1]thanh an 24'!$AQ$26-'[1]thanh an 24'!$AP$26-'[1]thanh an 24'!$AR$26-'[1]thanh an 24'!$S$26-'[1]thanh an 24'!$Q$26</f>
        <v>0</v>
      </c>
      <c r="Y25" s="25">
        <f>'[1]thanh tho 24'!$BR$26-'[1]thanh tho 24'!$AQ$26-'[1]thanh tho 24'!$AP$26-'[1]thanh tho 24'!$AR$26-'[1]thanh tho 24'!$S$26-'[1]thanh tho 24'!$Q$26</f>
        <v>0</v>
      </c>
      <c r="Z25" s="25">
        <f>'[1]thanh tien 24'!$BR$26-'[1]thanh tien 24'!$AQ$26-'[1]thanh tien 24'!$AP$26-'[1]thanh tien 24'!$AR$26-'[1]thanh tien 24'!$S$26-'[1]thanh tien 24'!$Q$26</f>
        <v>0</v>
      </c>
      <c r="AA25" s="25">
        <f>'[1]thanh long 24'!$BR$26-'[1]thanh long 24'!$AQ$26-'[1]thanh long 24'!$AP$26-'[1]thanh long 24'!$AR$26-'[1]thanh long 24'!$S$26-'[1]thanh long 24'!$Q$26</f>
        <v>0</v>
      </c>
      <c r="AB25" s="25">
        <f>'[1]thanh hung 24'!$BR$26-'[1]thanh hung 24'!$AQ$26-'[1]thanh hung 24'!$AP$26-'[1]thanh hung 24'!$AR$26-'[1]thanh hung 24'!$S$26-'[1]thanh hung 24'!$Q$26</f>
        <v>0</v>
      </c>
    </row>
    <row r="26" spans="1:29" ht="25.2" customHeight="1" x14ac:dyDescent="0.35">
      <c r="A26" s="9" t="s">
        <v>73</v>
      </c>
      <c r="B26" s="23" t="s">
        <v>327</v>
      </c>
      <c r="C26" s="9" t="s">
        <v>27</v>
      </c>
      <c r="D26" s="111">
        <v>1.04</v>
      </c>
      <c r="E26" s="20">
        <v>1.04</v>
      </c>
      <c r="F26" s="20">
        <v>0</v>
      </c>
      <c r="G26" s="20">
        <v>0</v>
      </c>
      <c r="H26" s="20">
        <v>0</v>
      </c>
      <c r="I26" s="20">
        <v>0</v>
      </c>
      <c r="J26" s="20">
        <v>0</v>
      </c>
      <c r="K26" s="20">
        <v>0</v>
      </c>
      <c r="L26" s="20">
        <v>0</v>
      </c>
      <c r="M26" s="20">
        <v>0</v>
      </c>
      <c r="N26" s="20">
        <v>0</v>
      </c>
      <c r="O26" s="20">
        <v>0</v>
      </c>
      <c r="P26" s="20">
        <v>0</v>
      </c>
      <c r="Q26" s="20">
        <v>0</v>
      </c>
      <c r="R26" s="20">
        <v>0</v>
      </c>
      <c r="S26" s="20">
        <v>0</v>
      </c>
      <c r="T26" s="20">
        <v>0</v>
      </c>
      <c r="U26" s="25">
        <f>'[1]thanh tan 24'!$BR$27-'[1]thanh tan 24'!$AQ$27-'[1]thanh tan 24'!$AP$27-'[1]thanh tan 24'!$AR$27-'[1]thanh tan 24'!$S$27-'[1]thanh tan 24'!$Q$27</f>
        <v>0</v>
      </c>
      <c r="V26" s="25">
        <f>'[1]thanh truc 24'!$BR$27-'[1]thanh truc 24'!$AQ$27-'[1]thanh truc 24'!$AP$27-'[1]thanh truc 24'!$AR$27-'[1]thanh truc 24'!$S$27-'[1]thanh truc 24'!$Q$27</f>
        <v>0</v>
      </c>
      <c r="W26" s="25">
        <f>'[1]thanh tam 24'!$BR$27-'[1]thanh tam 24'!$AQ$27-'[1]thanh tam 24'!$AP$27-'[1]thanh tam 24'!$AR$27-'[1]thanh tam 24'!$S$27-'[1]thanh tam 24'!$Q$27</f>
        <v>0</v>
      </c>
      <c r="X26" s="25">
        <f>'[1]thanh an 24'!$BR$27-'[1]thanh an 24'!$AQ$27-'[1]thanh an 24'!$AP$27-'[1]thanh an 24'!$AR$27-'[1]thanh an 24'!$S$27-'[1]thanh an 24'!$Q$27</f>
        <v>0</v>
      </c>
      <c r="Y26" s="25">
        <f>'[1]thanh tho 24'!$BR$27-'[1]thanh tho 24'!$AQ$27-'[1]thanh tho 24'!$AP$27-'[1]thanh tho 24'!$AR$27-'[1]thanh tho 24'!$S$27-'[1]thanh tho 24'!$Q$27</f>
        <v>0</v>
      </c>
      <c r="Z26" s="25">
        <f>'[1]thanh tien 24'!$BR$27-'[1]thanh tien 24'!$AQ$27-'[1]thanh tien 24'!$AP$27-'[1]thanh tien 24'!$AR$27-'[1]thanh tien 24'!$S$27-'[1]thanh tien 24'!$Q$27</f>
        <v>0</v>
      </c>
      <c r="AA26" s="25">
        <f>'[1]thanh long 24'!$BR$27-'[1]thanh long 24'!$AQ$27-'[1]thanh long 24'!$AP$27-'[1]thanh long 24'!$AR$27-'[1]thanh long 24'!$S$27-'[1]thanh long 24'!$Q$27</f>
        <v>0</v>
      </c>
      <c r="AB26" s="25">
        <f>'[1]thanh hung 24'!$BR$27-'[1]thanh hung 24'!$AQ$27-'[1]thanh hung 24'!$AP$27-'[1]thanh hung 24'!$AR$27-'[1]thanh hung 24'!$S$27-'[1]thanh hung 24'!$Q$27</f>
        <v>0</v>
      </c>
    </row>
    <row r="27" spans="1:29" ht="25.2" customHeight="1" x14ac:dyDescent="0.35">
      <c r="A27" s="125" t="s">
        <v>328</v>
      </c>
      <c r="B27" s="23" t="s">
        <v>329</v>
      </c>
      <c r="C27" s="9" t="s">
        <v>28</v>
      </c>
      <c r="D27" s="111">
        <v>0.35000000000000003</v>
      </c>
      <c r="E27" s="20">
        <v>0.23000000000000004</v>
      </c>
      <c r="F27" s="20">
        <v>0</v>
      </c>
      <c r="G27" s="20">
        <v>0</v>
      </c>
      <c r="H27" s="20">
        <v>0</v>
      </c>
      <c r="I27" s="20">
        <v>0</v>
      </c>
      <c r="J27" s="20">
        <v>0</v>
      </c>
      <c r="K27" s="20">
        <v>0</v>
      </c>
      <c r="L27" s="20">
        <v>0</v>
      </c>
      <c r="M27" s="20">
        <v>0</v>
      </c>
      <c r="N27" s="20">
        <v>0</v>
      </c>
      <c r="O27" s="20">
        <v>0</v>
      </c>
      <c r="P27" s="20">
        <v>0</v>
      </c>
      <c r="Q27" s="20">
        <v>0</v>
      </c>
      <c r="R27" s="20">
        <v>0.12</v>
      </c>
      <c r="S27" s="20">
        <v>0</v>
      </c>
      <c r="T27" s="20">
        <v>0</v>
      </c>
      <c r="U27" s="25">
        <f>'[1]thanh tan 24'!$BR$28-'[1]thanh tan 24'!$AQ$28-'[1]thanh tan 24'!$AP$28-'[1]thanh tan 24'!$AR$28-'[1]thanh tan 24'!$S$28-'[1]thanh tan 24'!$Q$28</f>
        <v>0</v>
      </c>
      <c r="V27" s="25">
        <f>'[1]thanh truc 24'!$BR$28-'[1]thanh truc 24'!$AQ$28-'[1]thanh truc 24'!$AP$28-'[1]thanh truc 24'!$AR$28-'[1]thanh truc 24'!$S$28-'[1]thanh truc 24'!$Q$28</f>
        <v>0</v>
      </c>
      <c r="W27" s="25">
        <f>'[1]thanh tam 24'!$BR$28-'[1]thanh tam 24'!$AQ$28-'[1]thanh tam 24'!$AP$28-'[1]thanh tam 24'!$AR$28-'[1]thanh tam 24'!$S$28-'[1]thanh tam 24'!$Q$28</f>
        <v>0</v>
      </c>
      <c r="X27" s="25">
        <f>'[1]thanh an 24'!$BR$28-'[1]thanh an 24'!$AQ$28-'[1]thanh an 24'!$AP$28-'[1]thanh an 24'!$AR$28-'[1]thanh an 24'!$S$28-'[1]thanh an 24'!$Q$28</f>
        <v>0</v>
      </c>
      <c r="Y27" s="25">
        <f>'[1]thanh tho 24'!$BR$28-'[1]thanh tho 24'!$AQ$28-'[1]thanh tho 24'!$AP$28-'[1]thanh tho 24'!$AR$28-'[1]thanh tho 24'!$S$28-'[1]thanh tho 24'!$Q$28</f>
        <v>0</v>
      </c>
      <c r="Z27" s="25">
        <f>'[1]thanh tien 24'!$BR$28-'[1]thanh tien 24'!$AQ$28-'[1]thanh tien 24'!$AP$28-'[1]thanh tien 24'!$AR$28-'[1]thanh tien 24'!$S$28-'[1]thanh tien 24'!$Q$28</f>
        <v>0</v>
      </c>
      <c r="AA27" s="25">
        <f>'[1]thanh long 24'!$BR$28-'[1]thanh long 24'!$AQ$28-'[1]thanh long 24'!$AP$28-'[1]thanh long 24'!$AR$28-'[1]thanh long 24'!$S$28-'[1]thanh long 24'!$Q$28</f>
        <v>0</v>
      </c>
      <c r="AB27" s="25">
        <f>'[1]thanh hung 24'!$BR$28-'[1]thanh hung 24'!$AQ$28-'[1]thanh hung 24'!$AP$28-'[1]thanh hung 24'!$AR$28-'[1]thanh hung 24'!$S$28-'[1]thanh hung 24'!$Q$28</f>
        <v>0</v>
      </c>
    </row>
    <row r="28" spans="1:29" ht="24.6" customHeight="1" x14ac:dyDescent="0.35">
      <c r="A28" s="9" t="s">
        <v>330</v>
      </c>
      <c r="B28" s="23" t="s">
        <v>331</v>
      </c>
      <c r="C28" s="9" t="s">
        <v>13</v>
      </c>
      <c r="D28" s="111">
        <v>0</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5">
        <f>'[1]thanh tan 24'!$BR$29-'[1]thanh tan 24'!$AQ$29-'[1]thanh tan 24'!$AP$29-'[1]thanh tan 24'!$AR$29-'[1]thanh tan 24'!$S$29-'[1]thanh tan 24'!$Q$29</f>
        <v>0</v>
      </c>
      <c r="V28" s="25">
        <f>'[1]thanh truc 24'!$BR$29-'[1]thanh truc 24'!$AQ$29-'[1]thanh truc 24'!$AP$29-'[1]thanh truc 24'!$AR$29-'[1]thanh truc 24'!$S$29-'[1]thanh truc 24'!$Q$29</f>
        <v>0</v>
      </c>
      <c r="W28" s="25">
        <f>'[1]thanh tam 24'!$BR$29-'[1]thanh tam 24'!$AQ$29-'[1]thanh tam 24'!$AP$29-'[1]thanh tam 24'!$AR$29-'[1]thanh tam 24'!$S$29-'[1]thanh tam 24'!$Q$29</f>
        <v>0</v>
      </c>
      <c r="X28" s="25">
        <f>'[1]thanh an 24'!$BR$29-'[1]thanh an 24'!$AQ$29-'[1]thanh an 24'!$AP$29-'[1]thanh an 24'!$AR$29-'[1]thanh an 24'!$S$29-'[1]thanh an 24'!$Q$29</f>
        <v>0</v>
      </c>
      <c r="Y28" s="25">
        <f>'[1]thanh tho 24'!$BR$29-'[1]thanh tho 24'!$AQ$29-'[1]thanh tho 24'!$AP$29-'[1]thanh tho 24'!$AR$29-'[1]thanh tho 24'!$S$29-'[1]thanh tho 24'!$Q$29</f>
        <v>0</v>
      </c>
      <c r="Z28" s="25">
        <f>'[1]thanh tien 24'!$BR$29-'[1]thanh tien 24'!$AQ$29-'[1]thanh tien 24'!$AP$29-'[1]thanh tien 24'!$AR$29-'[1]thanh tien 24'!$S$29-'[1]thanh tien 24'!$Q$29</f>
        <v>0</v>
      </c>
      <c r="AA28" s="25">
        <f>'[1]thanh long 24'!$BR$29-'[1]thanh long 24'!$AQ$29-'[1]thanh long 24'!$AP$29-'[1]thanh long 24'!$AR$29-'[1]thanh long 24'!$S$29-'[1]thanh long 24'!$Q$29</f>
        <v>0</v>
      </c>
      <c r="AB28" s="25">
        <f>'[1]thanh hung 24'!$BR$29-'[1]thanh hung 24'!$AQ$29-'[1]thanh hung 24'!$AP$29-'[1]thanh hung 24'!$AR$29-'[1]thanh hung 24'!$S$29-'[1]thanh hung 24'!$Q$29</f>
        <v>0</v>
      </c>
    </row>
    <row r="29" spans="1:29" ht="24.6" customHeight="1" x14ac:dyDescent="0.35">
      <c r="A29" s="9" t="s">
        <v>332</v>
      </c>
      <c r="B29" s="23" t="s">
        <v>333</v>
      </c>
      <c r="C29" s="9" t="s">
        <v>14</v>
      </c>
      <c r="D29" s="111">
        <v>0</v>
      </c>
      <c r="E29" s="20">
        <v>0</v>
      </c>
      <c r="F29" s="20">
        <v>0</v>
      </c>
      <c r="G29" s="20">
        <v>0</v>
      </c>
      <c r="H29" s="20">
        <v>0</v>
      </c>
      <c r="I29" s="20">
        <v>0</v>
      </c>
      <c r="J29" s="20">
        <v>0</v>
      </c>
      <c r="K29" s="20">
        <v>0</v>
      </c>
      <c r="L29" s="20">
        <v>0</v>
      </c>
      <c r="M29" s="20">
        <v>0</v>
      </c>
      <c r="N29" s="20">
        <v>0</v>
      </c>
      <c r="O29" s="20">
        <v>0</v>
      </c>
      <c r="P29" s="20">
        <v>0</v>
      </c>
      <c r="Q29" s="20">
        <v>0</v>
      </c>
      <c r="R29" s="20">
        <v>0</v>
      </c>
      <c r="S29" s="20">
        <v>0</v>
      </c>
      <c r="T29" s="20">
        <v>0</v>
      </c>
      <c r="U29" s="25">
        <f>'[1]thanh tan 24'!$BR$30-'[1]thanh tan 24'!$AQ$30-'[1]thanh tan 24'!$AP$30-'[1]thanh tan 24'!$AR$30-'[1]thanh tan 24'!$S$30-'[1]thanh tan 24'!$Q$30</f>
        <v>0</v>
      </c>
      <c r="V29" s="25">
        <f>'[1]thanh truc 24'!$BR$30-'[1]thanh truc 24'!$AQ$30-'[1]thanh truc 24'!$AP$30-'[1]thanh truc 24'!$AR$30-'[1]thanh truc 24'!$S$30-'[1]thanh truc 24'!$Q$30</f>
        <v>0</v>
      </c>
      <c r="W29" s="25">
        <f>'[1]thanh tam 24'!$BR$30-'[1]thanh tam 24'!$AQ$30-'[1]thanh tam 24'!$AP$30-'[1]thanh tam 24'!$AR$30-'[1]thanh tam 24'!$S$30-'[1]thanh tam 24'!$Q$30</f>
        <v>0</v>
      </c>
      <c r="X29" s="25">
        <f>'[1]thanh an 24'!$BR$30-'[1]thanh an 24'!$AQ$30-'[1]thanh an 24'!$AP$30-'[1]thanh an 24'!$AR$30-'[1]thanh an 24'!$S$30-'[1]thanh an 24'!$Q$30</f>
        <v>0</v>
      </c>
      <c r="Y29" s="25">
        <f>'[1]thanh tho 24'!$BR$30-'[1]thanh tho 24'!$AQ$30-'[1]thanh tho 24'!$AP$30-'[1]thanh tho 24'!$AR$30-'[1]thanh tho 24'!$S$30-'[1]thanh tho 24'!$Q$30</f>
        <v>0</v>
      </c>
      <c r="Z29" s="25">
        <f>'[1]thanh tien 24'!$BR$30-'[1]thanh tien 24'!$AQ$30-'[1]thanh tien 24'!$AP$30-'[1]thanh tien 24'!$AR$30-'[1]thanh tien 24'!$S$30-'[1]thanh tien 24'!$Q$30</f>
        <v>0</v>
      </c>
      <c r="AA29" s="25">
        <f>'[1]thanh long 24'!$BR$30-'[1]thanh long 24'!$AQ$30-'[1]thanh long 24'!$AP$30-'[1]thanh long 24'!$AR$30-'[1]thanh long 24'!$S$30-'[1]thanh long 24'!$Q$30</f>
        <v>0</v>
      </c>
      <c r="AB29" s="25">
        <f>'[1]thanh hung 24'!$BR$30-'[1]thanh hung 24'!$AQ$30-'[1]thanh hung 24'!$AP$30-'[1]thanh hung 24'!$AR$30-'[1]thanh hung 24'!$S$30-'[1]thanh hung 24'!$Q$30</f>
        <v>0</v>
      </c>
    </row>
    <row r="30" spans="1:29" s="76" customFormat="1" ht="24.6" customHeight="1" x14ac:dyDescent="0.35">
      <c r="A30" s="9" t="s">
        <v>334</v>
      </c>
      <c r="B30" s="23" t="s">
        <v>335</v>
      </c>
      <c r="C30" s="9" t="s">
        <v>336</v>
      </c>
      <c r="D30" s="111">
        <v>1.1147</v>
      </c>
      <c r="E30" s="20">
        <v>7.4999999999999997E-2</v>
      </c>
      <c r="F30" s="20">
        <v>0.12</v>
      </c>
      <c r="G30" s="20">
        <v>0.09</v>
      </c>
      <c r="H30" s="20">
        <v>0.19969999999999999</v>
      </c>
      <c r="I30" s="20">
        <v>0</v>
      </c>
      <c r="J30" s="20">
        <v>0</v>
      </c>
      <c r="K30" s="20">
        <v>0.12</v>
      </c>
      <c r="L30" s="20">
        <v>0</v>
      </c>
      <c r="M30" s="20">
        <v>0</v>
      </c>
      <c r="N30" s="20">
        <v>0.2</v>
      </c>
      <c r="O30" s="20">
        <v>9.9999999999999992E-2</v>
      </c>
      <c r="P30" s="20">
        <v>0</v>
      </c>
      <c r="Q30" s="20">
        <v>0.19</v>
      </c>
      <c r="R30" s="20">
        <v>0</v>
      </c>
      <c r="S30" s="20">
        <v>0.01</v>
      </c>
      <c r="T30" s="20">
        <v>0.01</v>
      </c>
      <c r="U30" s="25">
        <f t="shared" ref="U30:AB30" si="3">SUM(U32:U41)</f>
        <v>0</v>
      </c>
      <c r="V30" s="25">
        <f t="shared" si="3"/>
        <v>0</v>
      </c>
      <c r="W30" s="25">
        <f t="shared" si="3"/>
        <v>0</v>
      </c>
      <c r="X30" s="25">
        <f t="shared" si="3"/>
        <v>0</v>
      </c>
      <c r="Y30" s="25">
        <f t="shared" si="3"/>
        <v>0</v>
      </c>
      <c r="Z30" s="25">
        <f t="shared" si="3"/>
        <v>0</v>
      </c>
      <c r="AA30" s="25">
        <f t="shared" si="3"/>
        <v>0</v>
      </c>
      <c r="AB30" s="25">
        <f t="shared" si="3"/>
        <v>0</v>
      </c>
      <c r="AC30" s="72"/>
    </row>
    <row r="31" spans="1:29" s="76" customFormat="1" ht="24.6" customHeight="1" x14ac:dyDescent="0.35">
      <c r="A31" s="9"/>
      <c r="B31" s="23" t="s">
        <v>296</v>
      </c>
      <c r="C31" s="9"/>
      <c r="D31" s="111"/>
      <c r="E31" s="20"/>
      <c r="F31" s="20"/>
      <c r="G31" s="20"/>
      <c r="H31" s="20"/>
      <c r="I31" s="20"/>
      <c r="J31" s="20"/>
      <c r="K31" s="20"/>
      <c r="L31" s="20"/>
      <c r="M31" s="20"/>
      <c r="N31" s="20"/>
      <c r="O31" s="20"/>
      <c r="P31" s="20"/>
      <c r="Q31" s="20"/>
      <c r="R31" s="20"/>
      <c r="S31" s="20"/>
      <c r="T31" s="20"/>
      <c r="U31" s="25"/>
      <c r="V31" s="25"/>
      <c r="W31" s="25"/>
      <c r="X31" s="25"/>
      <c r="Y31" s="25"/>
      <c r="Z31" s="25"/>
      <c r="AA31" s="25"/>
      <c r="AB31" s="25"/>
      <c r="AC31" s="72"/>
    </row>
    <row r="32" spans="1:29" s="76" customFormat="1" ht="24.6" customHeight="1" x14ac:dyDescent="0.35">
      <c r="A32" s="22" t="s">
        <v>337</v>
      </c>
      <c r="B32" s="23" t="s">
        <v>338</v>
      </c>
      <c r="C32" s="9" t="s">
        <v>21</v>
      </c>
      <c r="D32" s="111">
        <v>0.254</v>
      </c>
      <c r="E32" s="20">
        <v>0</v>
      </c>
      <c r="F32" s="20">
        <v>0</v>
      </c>
      <c r="G32" s="20">
        <v>0.09</v>
      </c>
      <c r="H32" s="20">
        <v>8.4000000000000005E-2</v>
      </c>
      <c r="I32" s="20">
        <v>0</v>
      </c>
      <c r="J32" s="20">
        <v>0</v>
      </c>
      <c r="K32" s="20">
        <v>0</v>
      </c>
      <c r="L32" s="20">
        <v>0</v>
      </c>
      <c r="M32" s="20">
        <v>0</v>
      </c>
      <c r="N32" s="20">
        <v>0</v>
      </c>
      <c r="O32" s="20">
        <v>6.9999999999999993E-2</v>
      </c>
      <c r="P32" s="20">
        <v>0</v>
      </c>
      <c r="Q32" s="20">
        <v>0</v>
      </c>
      <c r="R32" s="20">
        <v>0</v>
      </c>
      <c r="S32" s="20">
        <v>0</v>
      </c>
      <c r="T32" s="20">
        <v>0.01</v>
      </c>
      <c r="U32" s="25">
        <f>'[1]thanh tan 24'!$BR$33-'[1]thanh tan 24'!$AP$33-'[1]thanh tan 24'!$AQ$33-'[1]thanh tan 24'!$AR$33-'[1]thanh tan 24'!$S$33-'[1]thanh tan 24'!$Q$33</f>
        <v>0</v>
      </c>
      <c r="V32" s="25">
        <f>'[1]thanh truc 24'!$BR$33-'[1]thanh truc 24'!$AP$33-'[1]thanh truc 24'!$AQ$33-'[1]thanh truc 24'!$AR$33-'[1]thanh truc 24'!$S$33-'[1]thanh truc 24'!$Q$33</f>
        <v>0</v>
      </c>
      <c r="W32" s="25">
        <f>'[1]thanh tam 24'!$BR$33-'[1]thanh tam 24'!$AP$33-'[1]thanh tam 24'!$AQ$33-'[1]thanh tam 24'!$AR$33-'[1]thanh tam 24'!$S$33-'[1]thanh tam 24'!$Q$33</f>
        <v>0</v>
      </c>
      <c r="X32" s="25">
        <f>'[1]thanh an 24'!$BR$33-'[1]thanh an 24'!$AP$33-'[1]thanh an 24'!$AQ$33-'[1]thanh an 24'!$AR$33-'[1]thanh an 24'!$S$33-'[1]thanh an 24'!$Q$33</f>
        <v>0</v>
      </c>
      <c r="Y32" s="25">
        <f>'[1]thanh tho 24'!$BR$33-'[1]thanh tho 24'!$AP$33-'[1]thanh tho 24'!$AQ$33-'[1]thanh tho 24'!$AR$33-'[1]thanh tho 24'!$S$33-'[1]thanh tho 24'!$Q$33</f>
        <v>0</v>
      </c>
      <c r="Z32" s="25">
        <f>'[1]thanh tien 24'!$BR$33-'[1]thanh tien 24'!$AP$33-'[1]thanh tien 24'!$AQ$33-'[1]thanh tien 24'!$AR$33-'[1]thanh tien 24'!$S$33-'[1]thanh tien 24'!$Q$33</f>
        <v>0</v>
      </c>
      <c r="AA32" s="25">
        <f>'[1]thanh long 24'!$BR$33-'[1]thanh long 24'!$AP$33-'[1]thanh long 24'!$AQ$33-'[1]thanh long 24'!$AR$33-'[1]thanh long 24'!$S$33-'[1]thanh long 24'!$Q$33</f>
        <v>0</v>
      </c>
      <c r="AB32" s="25">
        <f>'[1]thanh hung 24'!$BR$33-'[1]thanh hung 24'!$AP$33-'[1]thanh hung 24'!$AQ$33-'[1]thanh hung 24'!$AR$33-'[1]thanh hung 24'!$S$33-'[1]thanh hung 24'!$Q$33</f>
        <v>0</v>
      </c>
      <c r="AC32" s="72"/>
    </row>
    <row r="33" spans="1:29" s="76" customFormat="1" ht="24.6" customHeight="1" x14ac:dyDescent="0.35">
      <c r="A33" s="22" t="s">
        <v>339</v>
      </c>
      <c r="B33" s="23" t="s">
        <v>340</v>
      </c>
      <c r="C33" s="9" t="s">
        <v>341</v>
      </c>
      <c r="D33" s="111">
        <v>0</v>
      </c>
      <c r="E33" s="20">
        <v>0</v>
      </c>
      <c r="F33" s="20">
        <v>0</v>
      </c>
      <c r="G33" s="20">
        <v>0</v>
      </c>
      <c r="H33" s="20">
        <v>0</v>
      </c>
      <c r="I33" s="20">
        <v>0</v>
      </c>
      <c r="J33" s="20">
        <v>0</v>
      </c>
      <c r="K33" s="20">
        <v>0</v>
      </c>
      <c r="L33" s="20">
        <v>0</v>
      </c>
      <c r="M33" s="20">
        <v>0</v>
      </c>
      <c r="N33" s="20">
        <v>0</v>
      </c>
      <c r="O33" s="20">
        <v>0</v>
      </c>
      <c r="P33" s="20">
        <v>0</v>
      </c>
      <c r="Q33" s="20">
        <v>0</v>
      </c>
      <c r="R33" s="20">
        <v>0</v>
      </c>
      <c r="S33" s="20">
        <v>0</v>
      </c>
      <c r="T33" s="20">
        <v>0</v>
      </c>
      <c r="U33" s="25">
        <f>'[1]thanh tan 24'!$BR$34-'[1]thanh tan 24'!$AP$34-'[1]thanh tan 24'!$AQ$34-'[1]thanh tan 24'!$AR$34-'[1]thanh tan 24'!$S$34-'[1]thanh tan 24'!$Q$34</f>
        <v>0</v>
      </c>
      <c r="V33" s="25">
        <f>'[1]thanh truc 24'!$BR$34-'[1]thanh truc 24'!$AP$34-'[1]thanh truc 24'!$AQ$34-'[1]thanh truc 24'!$AR$34-'[1]thanh truc 24'!$S$34-'[1]thanh truc 24'!$Q$34</f>
        <v>0</v>
      </c>
      <c r="W33" s="25">
        <f>'[1]thanh tam 24'!$BR$34-'[1]thanh tam 24'!$AP$34-'[1]thanh tam 24'!$AQ$34-'[1]thanh tam 24'!$AR$34-'[1]thanh tam 24'!$S$34-'[1]thanh tam 24'!$Q$34</f>
        <v>0</v>
      </c>
      <c r="X33" s="25">
        <f>'[1]thanh an 24'!$BR$34-'[1]thanh an 24'!$AP$34-'[1]thanh an 24'!$AQ$34-'[1]thanh an 24'!$AR$34-'[1]thanh an 24'!$S$34-'[1]thanh an 24'!$Q$34</f>
        <v>0</v>
      </c>
      <c r="Y33" s="25">
        <f>'[1]thanh tho 24'!$BR$34-'[1]thanh tho 24'!$AP$34-'[1]thanh tho 24'!$AQ$34-'[1]thanh tho 24'!$AR$34-'[1]thanh tho 24'!$S$34-'[1]thanh tho 24'!$Q$34</f>
        <v>0</v>
      </c>
      <c r="Z33" s="25">
        <f>'[1]thanh tien 24'!$BR$34-'[1]thanh tien 24'!$AP$34-'[1]thanh tien 24'!$AQ$34-'[1]thanh tien 24'!$AR$34-'[1]thanh tien 24'!$S$34-'[1]thanh tien 24'!$Q$34</f>
        <v>0</v>
      </c>
      <c r="AA33" s="25">
        <f>'[1]thanh long 24'!$BR$34-'[1]thanh long 24'!$AP$34-'[1]thanh long 24'!$AQ$34-'[1]thanh long 24'!$AR$34-'[1]thanh long 24'!$S$34-'[1]thanh long 24'!$Q$34</f>
        <v>0</v>
      </c>
      <c r="AB33" s="25">
        <f>'[1]thanh hung 24'!$BR$34-'[1]thanh hung 24'!$AP$34-'[1]thanh hung 24'!$AQ$34-'[1]thanh hung 24'!$AR$34-'[1]thanh hung 24'!$S$34-'[1]thanh hung 24'!$Q$34</f>
        <v>0</v>
      </c>
      <c r="AC33" s="72"/>
    </row>
    <row r="34" spans="1:29" s="76" customFormat="1" ht="24.6" customHeight="1" x14ac:dyDescent="0.35">
      <c r="A34" s="22" t="s">
        <v>342</v>
      </c>
      <c r="B34" s="23" t="s">
        <v>343</v>
      </c>
      <c r="C34" s="9" t="s">
        <v>22</v>
      </c>
      <c r="D34" s="111">
        <v>0.19069999999999998</v>
      </c>
      <c r="E34" s="20">
        <v>7.4999999999999997E-2</v>
      </c>
      <c r="F34" s="20">
        <v>0</v>
      </c>
      <c r="G34" s="20">
        <v>0</v>
      </c>
      <c r="H34" s="20">
        <v>0.1157</v>
      </c>
      <c r="I34" s="20">
        <v>0</v>
      </c>
      <c r="J34" s="20">
        <v>0</v>
      </c>
      <c r="K34" s="20">
        <v>0</v>
      </c>
      <c r="L34" s="20">
        <v>0</v>
      </c>
      <c r="M34" s="20">
        <v>0</v>
      </c>
      <c r="N34" s="20">
        <v>0</v>
      </c>
      <c r="O34" s="20">
        <v>0</v>
      </c>
      <c r="P34" s="20">
        <v>0</v>
      </c>
      <c r="Q34" s="20">
        <v>0</v>
      </c>
      <c r="R34" s="20">
        <v>0</v>
      </c>
      <c r="S34" s="20">
        <v>0</v>
      </c>
      <c r="T34" s="20">
        <v>0</v>
      </c>
      <c r="U34" s="25">
        <f>'[1]thanh tan 24'!$BR$35-'[1]thanh tan 24'!$AP$35-'[1]thanh tan 24'!$AQ$35-'[1]thanh tan 24'!$AR$35-'[1]thanh tan 24'!$S$35-'[1]thanh tan 24'!$Q$35</f>
        <v>0</v>
      </c>
      <c r="V34" s="25">
        <f>'[1]thanh truc 24'!$BR$35-'[1]thanh truc 24'!$AP$35-'[1]thanh truc 24'!$AQ$35-'[1]thanh truc 24'!$AR$35-'[1]thanh truc 24'!$S$35-'[1]thanh truc 24'!$Q$35</f>
        <v>0</v>
      </c>
      <c r="W34" s="25">
        <f>'[1]thanh tam 24'!$BR$35-'[1]thanh tam 24'!$AP$35-'[1]thanh tam 24'!$AQ$35-'[1]thanh tam 24'!$AR$35-'[1]thanh tam 24'!$S$35-'[1]thanh tam 24'!$Q$35</f>
        <v>0</v>
      </c>
      <c r="X34" s="25">
        <f>'[1]thanh an 24'!$BR$35-'[1]thanh an 24'!$AP$35-'[1]thanh an 24'!$AQ$35-'[1]thanh an 24'!$AR$35-'[1]thanh an 24'!$S$35-'[1]thanh an 24'!$Q$35</f>
        <v>0</v>
      </c>
      <c r="Y34" s="25">
        <f>'[1]thanh tho 24'!$BR$35-'[1]thanh tho 24'!$AP$35-'[1]thanh tho 24'!$AQ$35-'[1]thanh tho 24'!$AR$35-'[1]thanh tho 24'!$S$35-'[1]thanh tho 24'!$Q$35</f>
        <v>0</v>
      </c>
      <c r="Z34" s="25">
        <f>'[1]thanh tien 24'!$BR$35-'[1]thanh tien 24'!$AP$35-'[1]thanh tien 24'!$AQ$35-'[1]thanh tien 24'!$AR$35-'[1]thanh tien 24'!$S$35-'[1]thanh tien 24'!$Q$35</f>
        <v>0</v>
      </c>
      <c r="AA34" s="25">
        <f>'[1]thanh long 24'!$BR$35-'[1]thanh long 24'!$AP$35-'[1]thanh long 24'!$AQ$35-'[1]thanh long 24'!$AR$35-'[1]thanh long 24'!$S$35-'[1]thanh long 24'!$Q$35</f>
        <v>0</v>
      </c>
      <c r="AB34" s="25">
        <f>'[1]thanh hung 24'!$BR$35-'[1]thanh hung 24'!$AP$35-'[1]thanh hung 24'!$AQ$35-'[1]thanh hung 24'!$AR$35-'[1]thanh hung 24'!$S$35-'[1]thanh hung 24'!$Q$35</f>
        <v>0</v>
      </c>
      <c r="AC34" s="72"/>
    </row>
    <row r="35" spans="1:29" s="76" customFormat="1" ht="24.6" customHeight="1" x14ac:dyDescent="0.35">
      <c r="A35" s="22" t="s">
        <v>344</v>
      </c>
      <c r="B35" s="23" t="s">
        <v>345</v>
      </c>
      <c r="C35" s="9" t="s">
        <v>23</v>
      </c>
      <c r="D35" s="111">
        <v>0.32</v>
      </c>
      <c r="E35" s="20">
        <v>0</v>
      </c>
      <c r="F35" s="20">
        <v>0</v>
      </c>
      <c r="G35" s="20">
        <v>0</v>
      </c>
      <c r="H35" s="20">
        <v>0</v>
      </c>
      <c r="I35" s="20">
        <v>0</v>
      </c>
      <c r="J35" s="20">
        <v>0</v>
      </c>
      <c r="K35" s="20">
        <v>0.12</v>
      </c>
      <c r="L35" s="20">
        <v>0</v>
      </c>
      <c r="M35" s="20">
        <v>0</v>
      </c>
      <c r="N35" s="20">
        <v>0</v>
      </c>
      <c r="O35" s="20">
        <v>0</v>
      </c>
      <c r="P35" s="20">
        <v>0</v>
      </c>
      <c r="Q35" s="20">
        <v>0.19</v>
      </c>
      <c r="R35" s="20">
        <v>0</v>
      </c>
      <c r="S35" s="20">
        <v>0.01</v>
      </c>
      <c r="T35" s="20">
        <v>0</v>
      </c>
      <c r="U35" s="25">
        <f>'[1]thanh tan 24'!$BR$36-'[1]thanh tan 24'!$AP$36-'[1]thanh tan 24'!$AQ$36-'[1]thanh tan 24'!$AR$36-'[1]thanh tan 24'!$S$36-'[1]thanh tan 24'!$Q$36</f>
        <v>0</v>
      </c>
      <c r="V35" s="25">
        <f>'[1]thanh truc 24'!$BR$36-'[1]thanh truc 24'!$AP$36-'[1]thanh truc 24'!$AQ$36-'[1]thanh truc 24'!$AR$36-'[1]thanh truc 24'!$S$36-'[1]thanh truc 24'!$Q$36</f>
        <v>0</v>
      </c>
      <c r="W35" s="25">
        <f>'[1]thanh tam 24'!$BR$36-'[1]thanh tam 24'!$AP$36-'[1]thanh tam 24'!$AQ$36-'[1]thanh tam 24'!$AR$36-'[1]thanh tam 24'!$S$36-'[1]thanh tam 24'!$Q$36</f>
        <v>0</v>
      </c>
      <c r="X35" s="25">
        <f>'[1]thanh an 24'!$BR$36-'[1]thanh an 24'!$AP$36-'[1]thanh an 24'!$AQ$36-'[1]thanh an 24'!$AR$36-'[1]thanh an 24'!$S$36-'[1]thanh an 24'!$Q$36</f>
        <v>0</v>
      </c>
      <c r="Y35" s="25">
        <f>'[1]thanh tho 24'!$BR$36-'[1]thanh tho 24'!$AP$36-'[1]thanh tho 24'!$AQ$36-'[1]thanh tho 24'!$AR$36-'[1]thanh tho 24'!$S$36-'[1]thanh tho 24'!$Q$36</f>
        <v>0</v>
      </c>
      <c r="Z35" s="25">
        <f>'[1]thanh tien 24'!$BR$36-'[1]thanh tien 24'!$AP$36-'[1]thanh tien 24'!$AQ$36-'[1]thanh tien 24'!$AR$36-'[1]thanh tien 24'!$S$36-'[1]thanh tien 24'!$Q$36</f>
        <v>0</v>
      </c>
      <c r="AA35" s="25">
        <f>'[1]thanh long 24'!$BR$36-'[1]thanh long 24'!$AP$36-'[1]thanh long 24'!$AQ$36-'[1]thanh long 24'!$AR$36-'[1]thanh long 24'!$S$36-'[1]thanh long 24'!$Q$36</f>
        <v>0</v>
      </c>
      <c r="AB35" s="25">
        <f>'[1]thanh hung 24'!$BR$36-'[1]thanh hung 24'!$AP$36-'[1]thanh hung 24'!$AQ$36-'[1]thanh hung 24'!$AR$36-'[1]thanh hung 24'!$S$36-'[1]thanh hung 24'!$Q$36</f>
        <v>0</v>
      </c>
      <c r="AC35" s="72"/>
    </row>
    <row r="36" spans="1:29" s="76" customFormat="1" ht="24.6" customHeight="1" x14ac:dyDescent="0.35">
      <c r="A36" s="22" t="s">
        <v>346</v>
      </c>
      <c r="B36" s="23" t="s">
        <v>347</v>
      </c>
      <c r="C36" s="9" t="s">
        <v>348</v>
      </c>
      <c r="D36" s="111">
        <v>0.35</v>
      </c>
      <c r="E36" s="20">
        <v>0</v>
      </c>
      <c r="F36" s="20">
        <v>0.12</v>
      </c>
      <c r="G36" s="20">
        <v>0</v>
      </c>
      <c r="H36" s="20">
        <v>0</v>
      </c>
      <c r="I36" s="20">
        <v>0</v>
      </c>
      <c r="J36" s="20">
        <v>0</v>
      </c>
      <c r="K36" s="20">
        <v>0</v>
      </c>
      <c r="L36" s="20">
        <v>0</v>
      </c>
      <c r="M36" s="20">
        <v>0</v>
      </c>
      <c r="N36" s="20">
        <v>0.2</v>
      </c>
      <c r="O36" s="20">
        <v>0.03</v>
      </c>
      <c r="P36" s="20">
        <v>0</v>
      </c>
      <c r="Q36" s="20">
        <v>0</v>
      </c>
      <c r="R36" s="20">
        <v>0</v>
      </c>
      <c r="S36" s="20">
        <v>0</v>
      </c>
      <c r="T36" s="20">
        <v>0</v>
      </c>
      <c r="U36" s="25">
        <f>'[1]thanh tan 24'!$BR$37-'[1]thanh tan 24'!$AP$37-'[1]thanh tan 24'!$AQ$37-'[1]thanh tan 24'!$AR$37-'[1]thanh tan 24'!$S$37-'[1]thanh tan 24'!$Q$37</f>
        <v>0</v>
      </c>
      <c r="V36" s="25">
        <f>'[1]thanh truc 24'!$BR$37-'[1]thanh truc 24'!$AP$37-'[1]thanh truc 24'!$AQ$37-'[1]thanh truc 24'!$AR$37-'[1]thanh truc 24'!$S$37-'[1]thanh truc 24'!$Q$37</f>
        <v>0</v>
      </c>
      <c r="W36" s="25">
        <f>'[1]thanh tam 24'!$BR$37-'[1]thanh tam 24'!$AP$37-'[1]thanh tam 24'!$AQ$37-'[1]thanh tam 24'!$AR$37-'[1]thanh tam 24'!$S$37-'[1]thanh tam 24'!$Q$37</f>
        <v>0</v>
      </c>
      <c r="X36" s="25">
        <f>'[1]thanh an 24'!$BR$37-'[1]thanh an 24'!$AP$37-'[1]thanh an 24'!$AQ$37-'[1]thanh an 24'!$AR$37-'[1]thanh an 24'!$S$37-'[1]thanh an 24'!$Q$37</f>
        <v>0</v>
      </c>
      <c r="Y36" s="25">
        <f>'[1]thanh tho 24'!$BR$37-'[1]thanh tho 24'!$AP$37-'[1]thanh tho 24'!$AQ$37-'[1]thanh tho 24'!$AR$37-'[1]thanh tho 24'!$S$37-'[1]thanh tho 24'!$Q$37</f>
        <v>0</v>
      </c>
      <c r="Z36" s="25">
        <f>'[1]thanh tien 24'!$BR$37-'[1]thanh tien 24'!$AP$37-'[1]thanh tien 24'!$AQ$37-'[1]thanh tien 24'!$AR$37-'[1]thanh tien 24'!$S$37-'[1]thanh tien 24'!$Q$37</f>
        <v>0</v>
      </c>
      <c r="AA36" s="25">
        <f>'[1]thanh long 24'!$BR$37-'[1]thanh long 24'!$AP$37-'[1]thanh long 24'!$AQ$37-'[1]thanh long 24'!$AR$37-'[1]thanh long 24'!$S$37-'[1]thanh long 24'!$Q$37</f>
        <v>0</v>
      </c>
      <c r="AB36" s="25">
        <f>'[1]thanh hung 24'!$BR$37-'[1]thanh hung 24'!$AP$37-'[1]thanh hung 24'!$AQ$37-'[1]thanh hung 24'!$AR$37-'[1]thanh hung 24'!$S$37-'[1]thanh hung 24'!$Q$37</f>
        <v>0</v>
      </c>
      <c r="AC36" s="72"/>
    </row>
    <row r="37" spans="1:29" s="76" customFormat="1" ht="24.6" customHeight="1" x14ac:dyDescent="0.35">
      <c r="A37" s="22" t="s">
        <v>349</v>
      </c>
      <c r="B37" s="23" t="s">
        <v>350</v>
      </c>
      <c r="C37" s="9" t="s">
        <v>351</v>
      </c>
      <c r="D37" s="111">
        <v>0</v>
      </c>
      <c r="E37" s="20">
        <v>0</v>
      </c>
      <c r="F37" s="20">
        <v>0</v>
      </c>
      <c r="G37" s="20">
        <v>0</v>
      </c>
      <c r="H37" s="20">
        <v>0</v>
      </c>
      <c r="I37" s="20">
        <v>0</v>
      </c>
      <c r="J37" s="20">
        <v>0</v>
      </c>
      <c r="K37" s="20">
        <v>0</v>
      </c>
      <c r="L37" s="20">
        <v>0</v>
      </c>
      <c r="M37" s="20">
        <v>0</v>
      </c>
      <c r="N37" s="20">
        <v>0</v>
      </c>
      <c r="O37" s="20">
        <v>0</v>
      </c>
      <c r="P37" s="20">
        <v>0</v>
      </c>
      <c r="Q37" s="20">
        <v>0</v>
      </c>
      <c r="R37" s="20">
        <v>0</v>
      </c>
      <c r="S37" s="20">
        <v>0</v>
      </c>
      <c r="T37" s="20">
        <v>0</v>
      </c>
      <c r="U37" s="25">
        <f>'[1]thanh tan 24'!$BR$38-'[1]thanh tan 24'!$AP$38-'[1]thanh tan 24'!$AQ$38-'[1]thanh tan 24'!$AR$38-'[1]thanh tan 24'!$S$38-'[1]thanh tan 24'!$Q$38</f>
        <v>0</v>
      </c>
      <c r="V37" s="25">
        <f>'[1]thanh truc 24'!$BR$38-'[1]thanh truc 24'!$AP$38-'[1]thanh truc 24'!$AQ$38-'[1]thanh truc 24'!$AR$38-'[1]thanh truc 24'!$S$38-'[1]thanh truc 24'!$Q$38</f>
        <v>0</v>
      </c>
      <c r="W37" s="25">
        <f>'[1]thanh tam 24'!$BR$38-'[1]thanh tam 24'!$AP$38-'[1]thanh tam 24'!$AQ$38-'[1]thanh tam 24'!$AR$38-'[1]thanh tam 24'!$S$38-'[1]thanh tam 24'!$Q$38</f>
        <v>0</v>
      </c>
      <c r="X37" s="25">
        <f>'[1]thanh an 24'!$BR$38-'[1]thanh an 24'!$AP$38-'[1]thanh an 24'!$AQ$38-'[1]thanh an 24'!$AR$38-'[1]thanh an 24'!$S$38-'[1]thanh an 24'!$Q$38</f>
        <v>0</v>
      </c>
      <c r="Y37" s="25">
        <f>'[1]thanh tho 24'!$BR$38-'[1]thanh tho 24'!$AP$38-'[1]thanh tho 24'!$AQ$38-'[1]thanh tho 24'!$AR$38-'[1]thanh tho 24'!$S$38-'[1]thanh tho 24'!$Q$38</f>
        <v>0</v>
      </c>
      <c r="Z37" s="25">
        <f>'[1]thanh tien 24'!$BR$38-'[1]thanh tien 24'!$AP$38-'[1]thanh tien 24'!$AQ$38-'[1]thanh tien 24'!$AR$38-'[1]thanh tien 24'!$S$38-'[1]thanh tien 24'!$Q$38</f>
        <v>0</v>
      </c>
      <c r="AA37" s="25">
        <f>'[1]thanh long 24'!$BR$38-'[1]thanh long 24'!$AP$38-'[1]thanh long 24'!$AQ$38-'[1]thanh long 24'!$AR$38-'[1]thanh long 24'!$S$38-'[1]thanh long 24'!$Q$38</f>
        <v>0</v>
      </c>
      <c r="AB37" s="25">
        <f>'[1]thanh hung 24'!$BR$38-'[1]thanh hung 24'!$AP$38-'[1]thanh hung 24'!$AQ$38-'[1]thanh hung 24'!$AR$38-'[1]thanh hung 24'!$S$38-'[1]thanh hung 24'!$Q$38</f>
        <v>0</v>
      </c>
      <c r="AC37" s="72"/>
    </row>
    <row r="38" spans="1:29" s="76" customFormat="1" ht="24.6" customHeight="1" x14ac:dyDescent="0.35">
      <c r="A38" s="22" t="s">
        <v>352</v>
      </c>
      <c r="B38" s="23" t="s">
        <v>353</v>
      </c>
      <c r="C38" s="9" t="s">
        <v>354</v>
      </c>
      <c r="D38" s="111">
        <v>0</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5">
        <f>'[1]thanh tan 24'!$BR$39-'[1]thanh tan 24'!$AP$39-'[1]thanh tan 24'!$AQ$39-'[1]thanh tan 24'!$AR$39-'[1]thanh tan 24'!$S$39-'[1]thanh tan 24'!$Q$39</f>
        <v>0</v>
      </c>
      <c r="V38" s="25">
        <f>'[1]thanh truc 24'!$BR$39-'[1]thanh truc 24'!$AP$39-'[1]thanh truc 24'!$AQ$39-'[1]thanh truc 24'!$AR$39-'[1]thanh truc 24'!$S$39-'[1]thanh truc 24'!$Q$39</f>
        <v>0</v>
      </c>
      <c r="W38" s="25">
        <f>'[1]thanh tam 24'!$BR$39-'[1]thanh tam 24'!$AP$39-'[1]thanh tam 24'!$AQ$39-'[1]thanh tam 24'!$AR$39-'[1]thanh tam 24'!$S$39-'[1]thanh tam 24'!$Q$39</f>
        <v>0</v>
      </c>
      <c r="X38" s="25">
        <f>'[1]thanh an 24'!$BR$39-'[1]thanh an 24'!$AP$39-'[1]thanh an 24'!$AQ$39-'[1]thanh an 24'!$AR$39-'[1]thanh an 24'!$S$39-'[1]thanh an 24'!$Q$39</f>
        <v>0</v>
      </c>
      <c r="Y38" s="25">
        <f>'[1]thanh tho 24'!$BR$39-'[1]thanh tho 24'!$AP$39-'[1]thanh tho 24'!$AQ$39-'[1]thanh tho 24'!$AR$39-'[1]thanh tho 24'!$S$39-'[1]thanh tho 24'!$Q$39</f>
        <v>0</v>
      </c>
      <c r="Z38" s="25">
        <f>'[1]thanh tien 24'!$BR$39-'[1]thanh tien 24'!$AP$39-'[1]thanh tien 24'!$AQ$39-'[1]thanh tien 24'!$AR$39-'[1]thanh tien 24'!$S$39-'[1]thanh tien 24'!$Q$39</f>
        <v>0</v>
      </c>
      <c r="AA38" s="25">
        <f>'[1]thanh long 24'!$BR$39-'[1]thanh long 24'!$AP$39-'[1]thanh long 24'!$AQ$39-'[1]thanh long 24'!$AR$39-'[1]thanh long 24'!$S$39-'[1]thanh long 24'!$Q$39</f>
        <v>0</v>
      </c>
      <c r="AB38" s="25">
        <f>'[1]thanh hung 24'!$BR$39-'[1]thanh hung 24'!$AP$39-'[1]thanh hung 24'!$AQ$39-'[1]thanh hung 24'!$AR$39-'[1]thanh hung 24'!$S$39-'[1]thanh hung 24'!$Q$39</f>
        <v>0</v>
      </c>
      <c r="AC38" s="72"/>
    </row>
    <row r="39" spans="1:29" s="76" customFormat="1" ht="24.6" customHeight="1" x14ac:dyDescent="0.35">
      <c r="A39" s="22" t="s">
        <v>355</v>
      </c>
      <c r="B39" s="23" t="s">
        <v>356</v>
      </c>
      <c r="C39" s="9" t="s">
        <v>357</v>
      </c>
      <c r="D39" s="111">
        <v>0</v>
      </c>
      <c r="E39" s="20">
        <v>0</v>
      </c>
      <c r="F39" s="20">
        <v>0</v>
      </c>
      <c r="G39" s="20">
        <v>0</v>
      </c>
      <c r="H39" s="20">
        <v>0</v>
      </c>
      <c r="I39" s="20">
        <v>0</v>
      </c>
      <c r="J39" s="20">
        <v>0</v>
      </c>
      <c r="K39" s="20">
        <v>0</v>
      </c>
      <c r="L39" s="20">
        <v>0</v>
      </c>
      <c r="M39" s="20">
        <v>0</v>
      </c>
      <c r="N39" s="20">
        <v>0</v>
      </c>
      <c r="O39" s="20">
        <v>0</v>
      </c>
      <c r="P39" s="20">
        <v>0</v>
      </c>
      <c r="Q39" s="20">
        <v>0</v>
      </c>
      <c r="R39" s="20">
        <v>0</v>
      </c>
      <c r="S39" s="20">
        <v>0</v>
      </c>
      <c r="T39" s="20">
        <v>0</v>
      </c>
      <c r="U39" s="25">
        <f>'[1]thanh tan 24'!$BR$40-'[1]thanh tan 24'!$AP$40-'[1]thanh tan 24'!$AQ$40-'[1]thanh tan 24'!$AR$40-'[1]thanh tan 24'!$S$40-'[1]thanh tan 24'!$Q$40</f>
        <v>0</v>
      </c>
      <c r="V39" s="25">
        <f>'[1]thanh truc 24'!$BR$40-'[1]thanh truc 24'!$AP$40-'[1]thanh truc 24'!$AQ$40-'[1]thanh truc 24'!$AR$40-'[1]thanh truc 24'!$S$40-'[1]thanh truc 24'!$Q$40</f>
        <v>0</v>
      </c>
      <c r="W39" s="25">
        <f>'[1]thanh tam 24'!$BR$40-'[1]thanh tam 24'!$AP$40-'[1]thanh tam 24'!$AQ$40-'[1]thanh tam 24'!$AR$40-'[1]thanh tam 24'!$S$40-'[1]thanh tam 24'!$Q$40</f>
        <v>0</v>
      </c>
      <c r="X39" s="25">
        <f>'[1]thanh an 24'!$BR$40-'[1]thanh an 24'!$AP$40-'[1]thanh an 24'!$AQ$40-'[1]thanh an 24'!$AR$40-'[1]thanh an 24'!$S$40-'[1]thanh an 24'!$Q$40</f>
        <v>0</v>
      </c>
      <c r="Y39" s="25">
        <f>'[1]thanh tho 24'!$BR$40-'[1]thanh tho 24'!$AP$40-'[1]thanh tho 24'!$AQ$40-'[1]thanh tho 24'!$AR$40-'[1]thanh tho 24'!$S$40-'[1]thanh tho 24'!$Q$40</f>
        <v>0</v>
      </c>
      <c r="Z39" s="25">
        <f>'[1]thanh tien 24'!$BR$40-'[1]thanh tien 24'!$AP$40-'[1]thanh tien 24'!$AQ$40-'[1]thanh tien 24'!$AR$40-'[1]thanh tien 24'!$S$40-'[1]thanh tien 24'!$Q$40</f>
        <v>0</v>
      </c>
      <c r="AA39" s="25">
        <f>'[1]thanh long 24'!$BR$40-'[1]thanh long 24'!$AP$40-'[1]thanh long 24'!$AQ$40-'[1]thanh long 24'!$AR$40-'[1]thanh long 24'!$S$40-'[1]thanh long 24'!$Q$40</f>
        <v>0</v>
      </c>
      <c r="AB39" s="25">
        <f>'[1]thanh hung 24'!$BR$40-'[1]thanh hung 24'!$AP$40-'[1]thanh hung 24'!$AQ$40-'[1]thanh hung 24'!$AR$40-'[1]thanh hung 24'!$S$40-'[1]thanh hung 24'!$Q$40</f>
        <v>0</v>
      </c>
      <c r="AC39" s="72"/>
    </row>
    <row r="40" spans="1:29" s="76" customFormat="1" ht="24.6" customHeight="1" x14ac:dyDescent="0.35">
      <c r="A40" s="22" t="s">
        <v>358</v>
      </c>
      <c r="B40" s="23" t="s">
        <v>359</v>
      </c>
      <c r="C40" s="9" t="s">
        <v>360</v>
      </c>
      <c r="D40" s="111">
        <v>0</v>
      </c>
      <c r="E40" s="20">
        <v>0</v>
      </c>
      <c r="F40" s="20">
        <v>0</v>
      </c>
      <c r="G40" s="20">
        <v>0</v>
      </c>
      <c r="H40" s="20">
        <v>0</v>
      </c>
      <c r="I40" s="20">
        <v>0</v>
      </c>
      <c r="J40" s="20">
        <v>0</v>
      </c>
      <c r="K40" s="20">
        <v>0</v>
      </c>
      <c r="L40" s="20">
        <v>0</v>
      </c>
      <c r="M40" s="20">
        <v>0</v>
      </c>
      <c r="N40" s="20">
        <v>0</v>
      </c>
      <c r="O40" s="20">
        <v>0</v>
      </c>
      <c r="P40" s="20">
        <v>0</v>
      </c>
      <c r="Q40" s="20">
        <v>0</v>
      </c>
      <c r="R40" s="20">
        <v>0</v>
      </c>
      <c r="S40" s="20">
        <v>0</v>
      </c>
      <c r="T40" s="20">
        <v>0</v>
      </c>
      <c r="U40" s="25">
        <f>'[1]thanh tan 24'!$BR$41-'[1]thanh tan 24'!$AP$41-'[1]thanh tan 24'!$AQ$41-'[1]thanh tan 24'!$AR$41-'[1]thanh tan 24'!$S$41-'[1]thanh tan 24'!$Q$41</f>
        <v>0</v>
      </c>
      <c r="V40" s="25">
        <f>'[1]thanh truc 24'!$BR$41-'[1]thanh truc 24'!$AP$41-'[1]thanh truc 24'!$AQ$41-'[1]thanh truc 24'!$AR$41-'[1]thanh truc 24'!$S$41-'[1]thanh truc 24'!$Q$41</f>
        <v>0</v>
      </c>
      <c r="W40" s="25">
        <f>'[1]thanh tam 24'!$BR$41-'[1]thanh tam 24'!$AP$41-'[1]thanh tam 24'!$AQ$41-'[1]thanh tam 24'!$AR$41-'[1]thanh tam 24'!$S$41-'[1]thanh tam 24'!$Q$41</f>
        <v>0</v>
      </c>
      <c r="X40" s="25">
        <f>'[1]thanh an 24'!$BR$41-'[1]thanh an 24'!$AP$41-'[1]thanh an 24'!$AQ$41-'[1]thanh an 24'!$AR$41-'[1]thanh an 24'!$S$41-'[1]thanh an 24'!$Q$41</f>
        <v>0</v>
      </c>
      <c r="Y40" s="25">
        <f>'[1]thanh tho 24'!$BR$41-'[1]thanh tho 24'!$AP$41-'[1]thanh tho 24'!$AQ$41-'[1]thanh tho 24'!$AR$41-'[1]thanh tho 24'!$S$41-'[1]thanh tho 24'!$Q$41</f>
        <v>0</v>
      </c>
      <c r="Z40" s="25">
        <f>'[1]thanh tien 24'!$BR$41-'[1]thanh tien 24'!$AP$41-'[1]thanh tien 24'!$AQ$41-'[1]thanh tien 24'!$AR$41-'[1]thanh tien 24'!$S$41-'[1]thanh tien 24'!$Q$41</f>
        <v>0</v>
      </c>
      <c r="AA40" s="25">
        <f>'[1]thanh long 24'!$BR$41-'[1]thanh long 24'!$AP$41-'[1]thanh long 24'!$AQ$41-'[1]thanh long 24'!$AR$41-'[1]thanh long 24'!$S$41-'[1]thanh long 24'!$Q$41</f>
        <v>0</v>
      </c>
      <c r="AB40" s="25">
        <f>'[1]thanh hung 24'!$BR$41-'[1]thanh hung 24'!$AP$41-'[1]thanh hung 24'!$AQ$41-'[1]thanh hung 24'!$AR$41-'[1]thanh hung 24'!$S$41-'[1]thanh hung 24'!$Q$41</f>
        <v>0</v>
      </c>
      <c r="AC40" s="72"/>
    </row>
    <row r="41" spans="1:29" ht="25.2" customHeight="1" x14ac:dyDescent="0.35">
      <c r="A41" s="22" t="s">
        <v>361</v>
      </c>
      <c r="B41" s="23" t="s">
        <v>362</v>
      </c>
      <c r="C41" s="9" t="s">
        <v>363</v>
      </c>
      <c r="D41" s="111">
        <v>0</v>
      </c>
      <c r="E41" s="20">
        <v>0</v>
      </c>
      <c r="F41" s="20">
        <v>0</v>
      </c>
      <c r="G41" s="20">
        <v>0</v>
      </c>
      <c r="H41" s="20">
        <v>0</v>
      </c>
      <c r="I41" s="20">
        <v>0</v>
      </c>
      <c r="J41" s="20">
        <v>0</v>
      </c>
      <c r="K41" s="20">
        <v>0</v>
      </c>
      <c r="L41" s="20">
        <v>0</v>
      </c>
      <c r="M41" s="20">
        <v>0</v>
      </c>
      <c r="N41" s="20">
        <v>0</v>
      </c>
      <c r="O41" s="20">
        <v>0</v>
      </c>
      <c r="P41" s="20">
        <v>0</v>
      </c>
      <c r="Q41" s="20">
        <v>0</v>
      </c>
      <c r="R41" s="20">
        <v>0</v>
      </c>
      <c r="S41" s="20">
        <v>0</v>
      </c>
      <c r="T41" s="20">
        <v>0</v>
      </c>
      <c r="U41" s="25">
        <f>'[1]thanh tan 24'!$BR$42-'[1]thanh tan 24'!$AP$42-'[1]thanh tan 24'!$AQ$42-'[1]thanh tan 24'!$AR$42-'[1]thanh tan 24'!$S$42-'[1]thanh tan 24'!$Q$42</f>
        <v>0</v>
      </c>
      <c r="V41" s="25">
        <f>'[1]thanh truc 24'!$BR$42-'[1]thanh truc 24'!$AP$42-'[1]thanh truc 24'!$AQ$42-'[1]thanh truc 24'!$AR$42-'[1]thanh truc 24'!$S$42-'[1]thanh truc 24'!$Q$42</f>
        <v>0</v>
      </c>
      <c r="W41" s="25">
        <f>'[1]thanh tam 24'!$BR$42-'[1]thanh tam 24'!$AP$42-'[1]thanh tam 24'!$AQ$42-'[1]thanh tam 24'!$AR$42-'[1]thanh tam 24'!$S$42-'[1]thanh tam 24'!$Q$42</f>
        <v>0</v>
      </c>
      <c r="X41" s="25">
        <f>'[1]thanh an 24'!$BR$42-'[1]thanh an 24'!$AP$42-'[1]thanh an 24'!$AQ$42-'[1]thanh an 24'!$AR$42-'[1]thanh an 24'!$S$42-'[1]thanh an 24'!$Q$42</f>
        <v>0</v>
      </c>
      <c r="Y41" s="25">
        <f>'[1]thanh tho 24'!$BR$42-'[1]thanh tho 24'!$AP$42-'[1]thanh tho 24'!$AQ$42-'[1]thanh tho 24'!$AR$42-'[1]thanh tho 24'!$S$42-'[1]thanh tho 24'!$Q$42</f>
        <v>0</v>
      </c>
      <c r="Z41" s="25">
        <f>'[1]thanh tien 24'!$BR$42-'[1]thanh tien 24'!$AP$42-'[1]thanh tien 24'!$AQ$42-'[1]thanh tien 24'!$AR$42-'[1]thanh tien 24'!$S$42-'[1]thanh tien 24'!$Q$42</f>
        <v>0</v>
      </c>
      <c r="AA41" s="25">
        <f>'[1]thanh long 24'!$BR$42-'[1]thanh long 24'!$AP$42-'[1]thanh long 24'!$AQ$42-'[1]thanh long 24'!$AR$42-'[1]thanh long 24'!$S$42-'[1]thanh long 24'!$Q$42</f>
        <v>0</v>
      </c>
      <c r="AB41" s="25">
        <f>'[1]thanh hung 24'!$BR$42-'[1]thanh hung 24'!$AP$42-'[1]thanh hung 24'!$AQ$42-'[1]thanh hung 24'!$AR$42-'[1]thanh hung 24'!$S$42-'[1]thanh hung 24'!$Q$42</f>
        <v>0</v>
      </c>
    </row>
    <row r="42" spans="1:29" ht="31.2" customHeight="1" x14ac:dyDescent="0.35">
      <c r="A42" s="22" t="s">
        <v>364</v>
      </c>
      <c r="B42" s="23" t="s">
        <v>365</v>
      </c>
      <c r="C42" s="9" t="s">
        <v>366</v>
      </c>
      <c r="D42" s="111">
        <v>0.19</v>
      </c>
      <c r="E42" s="20">
        <v>0</v>
      </c>
      <c r="F42" s="20">
        <v>0</v>
      </c>
      <c r="G42" s="20">
        <v>0.12</v>
      </c>
      <c r="H42" s="20">
        <v>0</v>
      </c>
      <c r="I42" s="20">
        <v>0</v>
      </c>
      <c r="J42" s="20">
        <v>0</v>
      </c>
      <c r="K42" s="20">
        <v>0</v>
      </c>
      <c r="L42" s="20">
        <v>0</v>
      </c>
      <c r="M42" s="20">
        <v>7.0000000000000007E-2</v>
      </c>
      <c r="N42" s="20">
        <v>0</v>
      </c>
      <c r="O42" s="20">
        <v>0</v>
      </c>
      <c r="P42" s="20">
        <v>0</v>
      </c>
      <c r="Q42" s="20">
        <v>0</v>
      </c>
      <c r="R42" s="20">
        <v>0</v>
      </c>
      <c r="S42" s="20">
        <v>0</v>
      </c>
      <c r="T42" s="20">
        <v>0</v>
      </c>
      <c r="U42" s="25">
        <f t="shared" ref="U42:AB42" si="4">U43+U48+U49+U50</f>
        <v>0</v>
      </c>
      <c r="V42" s="25">
        <f t="shared" si="4"/>
        <v>0</v>
      </c>
      <c r="W42" s="25">
        <f t="shared" si="4"/>
        <v>0</v>
      </c>
      <c r="X42" s="25">
        <f t="shared" si="4"/>
        <v>0</v>
      </c>
      <c r="Y42" s="25">
        <f t="shared" si="4"/>
        <v>0</v>
      </c>
      <c r="Z42" s="25">
        <f t="shared" si="4"/>
        <v>0</v>
      </c>
      <c r="AA42" s="25">
        <f t="shared" si="4"/>
        <v>0</v>
      </c>
      <c r="AB42" s="25">
        <f t="shared" si="4"/>
        <v>0</v>
      </c>
    </row>
    <row r="43" spans="1:29" ht="25.2" hidden="1" customHeight="1" x14ac:dyDescent="0.35">
      <c r="A43" s="22" t="s">
        <v>367</v>
      </c>
      <c r="B43" s="23" t="s">
        <v>368</v>
      </c>
      <c r="C43" s="9" t="s">
        <v>369</v>
      </c>
      <c r="D43" s="111">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5">
        <f t="shared" ref="U43:AB43" si="5">U45+U46+U47</f>
        <v>0</v>
      </c>
      <c r="V43" s="25">
        <f t="shared" si="5"/>
        <v>0</v>
      </c>
      <c r="W43" s="25">
        <f t="shared" si="5"/>
        <v>0</v>
      </c>
      <c r="X43" s="25">
        <f t="shared" si="5"/>
        <v>0</v>
      </c>
      <c r="Y43" s="25">
        <f t="shared" si="5"/>
        <v>0</v>
      </c>
      <c r="Z43" s="25">
        <f t="shared" si="5"/>
        <v>0</v>
      </c>
      <c r="AA43" s="25">
        <f t="shared" si="5"/>
        <v>0</v>
      </c>
      <c r="AB43" s="25">
        <f t="shared" si="5"/>
        <v>0</v>
      </c>
    </row>
    <row r="44" spans="1:29" ht="25.2" hidden="1" customHeight="1" x14ac:dyDescent="0.35">
      <c r="A44" s="24"/>
      <c r="B44" s="15" t="s">
        <v>296</v>
      </c>
      <c r="C44" s="14"/>
      <c r="D44" s="111"/>
      <c r="E44" s="20"/>
      <c r="F44" s="20"/>
      <c r="G44" s="20"/>
      <c r="H44" s="20"/>
      <c r="I44" s="20"/>
      <c r="J44" s="20"/>
      <c r="K44" s="20"/>
      <c r="L44" s="20"/>
      <c r="M44" s="20"/>
      <c r="N44" s="20"/>
      <c r="O44" s="20"/>
      <c r="P44" s="20"/>
      <c r="Q44" s="20"/>
      <c r="R44" s="20"/>
      <c r="S44" s="20"/>
      <c r="T44" s="20"/>
      <c r="U44" s="25"/>
      <c r="V44" s="25"/>
      <c r="W44" s="25"/>
      <c r="X44" s="25"/>
      <c r="Y44" s="25"/>
      <c r="Z44" s="25"/>
      <c r="AA44" s="25"/>
      <c r="AB44" s="25"/>
    </row>
    <row r="45" spans="1:29" ht="25.2" customHeight="1" x14ac:dyDescent="0.35">
      <c r="A45" s="22" t="s">
        <v>367</v>
      </c>
      <c r="B45" s="23" t="s">
        <v>370</v>
      </c>
      <c r="C45" s="9" t="s">
        <v>371</v>
      </c>
      <c r="D45" s="111">
        <v>0</v>
      </c>
      <c r="E45" s="20">
        <v>0</v>
      </c>
      <c r="F45" s="20">
        <v>0</v>
      </c>
      <c r="G45" s="20">
        <v>0</v>
      </c>
      <c r="H45" s="20">
        <v>0</v>
      </c>
      <c r="I45" s="20">
        <v>0</v>
      </c>
      <c r="J45" s="20">
        <v>0</v>
      </c>
      <c r="K45" s="20">
        <v>0</v>
      </c>
      <c r="L45" s="20">
        <v>0</v>
      </c>
      <c r="M45" s="20">
        <v>0</v>
      </c>
      <c r="N45" s="20">
        <v>0</v>
      </c>
      <c r="O45" s="20">
        <v>0</v>
      </c>
      <c r="P45" s="20">
        <v>0</v>
      </c>
      <c r="Q45" s="20">
        <v>0</v>
      </c>
      <c r="R45" s="20">
        <v>0</v>
      </c>
      <c r="S45" s="20">
        <v>0</v>
      </c>
      <c r="T45" s="20">
        <v>0</v>
      </c>
      <c r="U45" s="25">
        <f>'[1]thanh tan 24'!$BR$46-'[1]thanh tan 24'!$AP$46-'[1]thanh tan 24'!$AQ$46-'[1]thanh tan 24'!$AR$46-'[1]thanh tan 24'!$S$46-'[1]thanh tan 24'!$Q$46</f>
        <v>0</v>
      </c>
      <c r="V45" s="25">
        <f>'[1]thanh truc 24'!$BR$46-'[1]thanh truc 24'!$AP$46-'[1]thanh truc 24'!$AQ$46-'[1]thanh truc 24'!$AR$46-'[1]thanh truc 24'!$S$46-'[1]thanh truc 24'!$Q$46</f>
        <v>0</v>
      </c>
      <c r="W45" s="25">
        <f>'[1]thanh tam 24'!$BR$46-'[1]thanh tam 24'!$AP$46-'[1]thanh tam 24'!$AQ$46-'[1]thanh tam 24'!$AR$46-'[1]thanh tam 24'!$S$46-'[1]thanh tam 24'!$Q$46</f>
        <v>0</v>
      </c>
      <c r="X45" s="25">
        <f>'[1]thanh an 24'!$BR$46-'[1]thanh an 24'!$AP$46-'[1]thanh an 24'!$AQ$46-'[1]thanh an 24'!$AR$46-'[1]thanh an 24'!$S$46-'[1]thanh an 24'!$Q$46</f>
        <v>0</v>
      </c>
      <c r="Y45" s="25">
        <f>'[1]thanh tho 24'!$BR$46-'[1]thanh tho 24'!$AP$46-'[1]thanh tho 24'!$AQ$46-'[1]thanh tho 24'!$AR$46-'[1]thanh tho 24'!$S$46-'[1]thanh tho 24'!$Q$46</f>
        <v>0</v>
      </c>
      <c r="Z45" s="25">
        <f>'[1]thanh tien 24'!$BR$46-'[1]thanh tien 24'!$AP$46-'[1]thanh tien 24'!$AQ$46-'[1]thanh tien 24'!$AR$46-'[1]thanh tien 24'!$S$46-'[1]thanh tien 24'!$Q$46</f>
        <v>0</v>
      </c>
      <c r="AA45" s="25">
        <f>'[1]thanh long 24'!$BR$46-'[1]thanh long 24'!$AP$46-'[1]thanh long 24'!$AQ$46-'[1]thanh long 24'!$AR$46-'[1]thanh long 24'!$S$46-'[1]thanh long 24'!$Q$46</f>
        <v>0</v>
      </c>
      <c r="AB45" s="25">
        <f>'[1]thanh hung 24'!$BR$46-'[1]thanh hung 24'!$AP$46-'[1]thanh hung 24'!$AQ$46-'[1]thanh hung 24'!$AR$46-'[1]thanh hung 24'!$S$46-'[1]thanh hung 24'!$Q$46</f>
        <v>0</v>
      </c>
    </row>
    <row r="46" spans="1:29" ht="25.2" customHeight="1" x14ac:dyDescent="0.35">
      <c r="A46" s="22" t="s">
        <v>375</v>
      </c>
      <c r="B46" s="23" t="s">
        <v>372</v>
      </c>
      <c r="C46" s="9" t="s">
        <v>15</v>
      </c>
      <c r="D46" s="111">
        <v>0</v>
      </c>
      <c r="E46" s="20">
        <v>0</v>
      </c>
      <c r="F46" s="20">
        <v>0</v>
      </c>
      <c r="G46" s="20">
        <v>0</v>
      </c>
      <c r="H46" s="20">
        <v>0</v>
      </c>
      <c r="I46" s="20">
        <v>0</v>
      </c>
      <c r="J46" s="20">
        <v>0</v>
      </c>
      <c r="K46" s="20">
        <v>0</v>
      </c>
      <c r="L46" s="20">
        <v>0</v>
      </c>
      <c r="M46" s="20">
        <v>0</v>
      </c>
      <c r="N46" s="20">
        <v>0</v>
      </c>
      <c r="O46" s="20">
        <v>0</v>
      </c>
      <c r="P46" s="20">
        <v>0</v>
      </c>
      <c r="Q46" s="20">
        <v>0</v>
      </c>
      <c r="R46" s="20">
        <v>0</v>
      </c>
      <c r="S46" s="20">
        <v>0</v>
      </c>
      <c r="T46" s="20">
        <v>0</v>
      </c>
      <c r="U46" s="25">
        <f>'[1]thanh tan 24'!$BR$47-'[1]thanh tan 24'!$AP$47-'[1]thanh tan 24'!$AQ$47-'[1]thanh tan 24'!$AR$47-'[1]thanh tan 24'!$S$47-'[1]thanh tan 24'!$Q$47</f>
        <v>0</v>
      </c>
      <c r="V46" s="25">
        <f>'[1]thanh truc 24'!$BR$47-'[1]thanh truc 24'!$AP$47-'[1]thanh truc 24'!$AQ$47-'[1]thanh truc 24'!$AR$47-'[1]thanh truc 24'!$S$47-'[1]thanh truc 24'!$Q$47</f>
        <v>0</v>
      </c>
      <c r="W46" s="25">
        <f>'[1]thanh tam 24'!$BR$47-'[1]thanh tam 24'!$AP$47-'[1]thanh tam 24'!$AQ$47-'[1]thanh tam 24'!$AR$47-'[1]thanh tam 24'!$S$47-'[1]thanh tam 24'!$Q$47</f>
        <v>0</v>
      </c>
      <c r="X46" s="25">
        <f>'[1]thanh an 24'!$BR$47-'[1]thanh an 24'!$AP$47-'[1]thanh an 24'!$AQ$47-'[1]thanh an 24'!$AR$47-'[1]thanh an 24'!$S$47-'[1]thanh an 24'!$Q$47</f>
        <v>0</v>
      </c>
      <c r="Y46" s="25">
        <f>'[1]thanh tho 24'!$BR$47-'[1]thanh tho 24'!$AP$47-'[1]thanh tho 24'!$AQ$47-'[1]thanh tho 24'!$AR$47-'[1]thanh tho 24'!$S$47-'[1]thanh tho 24'!$Q$47</f>
        <v>0</v>
      </c>
      <c r="Z46" s="25">
        <f>'[1]thanh tien 24'!$BR$47-'[1]thanh tien 24'!$AP$47-'[1]thanh tien 24'!$AQ$47-'[1]thanh tien 24'!$AR$47-'[1]thanh tien 24'!$S$47-'[1]thanh tien 24'!$Q$47</f>
        <v>0</v>
      </c>
      <c r="AA46" s="25">
        <f>'[1]thanh long 24'!$BR$47-'[1]thanh long 24'!$AP$47-'[1]thanh long 24'!$AQ$47-'[1]thanh long 24'!$AR$47-'[1]thanh long 24'!$S$47-'[1]thanh long 24'!$Q$47</f>
        <v>0</v>
      </c>
      <c r="AB46" s="25">
        <f>'[1]thanh hung 24'!$BR$47-'[1]thanh hung 24'!$AP$47-'[1]thanh hung 24'!$AQ$47-'[1]thanh hung 24'!$AR$47-'[1]thanh hung 24'!$S$47-'[1]thanh hung 24'!$Q$47</f>
        <v>0</v>
      </c>
    </row>
    <row r="47" spans="1:29" ht="25.2" customHeight="1" x14ac:dyDescent="0.35">
      <c r="A47" s="22" t="s">
        <v>377</v>
      </c>
      <c r="B47" s="23" t="s">
        <v>373</v>
      </c>
      <c r="C47" s="9" t="s">
        <v>374</v>
      </c>
      <c r="D47" s="111">
        <v>0</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5">
        <f>'[1]thanh tan 24'!$BR$48-'[1]thanh tan 24'!$AP$48-'[1]thanh tan 24'!$AQ$48-'[1]thanh tan 24'!$AR$48-'[1]thanh tan 24'!$S$48-'[1]thanh tan 24'!$Q$48</f>
        <v>0</v>
      </c>
      <c r="V47" s="25">
        <f>'[1]thanh truc 24'!$BR$48-'[1]thanh truc 24'!$AP$48-'[1]thanh truc 24'!$AQ$48-'[1]thanh truc 24'!$AR$48-'[1]thanh truc 24'!$S$48-'[1]thanh truc 24'!$Q$48</f>
        <v>0</v>
      </c>
      <c r="W47" s="25">
        <f>'[1]thanh tam 24'!$BR$48-'[1]thanh tam 24'!$AP$48-'[1]thanh tam 24'!$AQ$48-'[1]thanh tam 24'!$AR$48-'[1]thanh tam 24'!$S$48-'[1]thanh tam 24'!$Q$48</f>
        <v>0</v>
      </c>
      <c r="X47" s="25">
        <f>'[1]thanh an 24'!$BR$48-'[1]thanh an 24'!$AP$48-'[1]thanh an 24'!$AQ$48-'[1]thanh an 24'!$AR$48-'[1]thanh an 24'!$S$48-'[1]thanh an 24'!$Q$48</f>
        <v>0</v>
      </c>
      <c r="Y47" s="25">
        <f>'[1]thanh tho 24'!$BR$48-'[1]thanh tho 24'!$AP$48-'[1]thanh tho 24'!$AQ$48-'[1]thanh tho 24'!$AR$48-'[1]thanh tho 24'!$S$48-'[1]thanh tho 24'!$Q$48</f>
        <v>0</v>
      </c>
      <c r="Z47" s="25">
        <f>'[1]thanh tien 24'!$BR$48-'[1]thanh tien 24'!$AP$48-'[1]thanh tien 24'!$AQ$48-'[1]thanh tien 24'!$AR$48-'[1]thanh tien 24'!$S$48-'[1]thanh tien 24'!$Q$48</f>
        <v>0</v>
      </c>
      <c r="AA47" s="25">
        <f>'[1]thanh long 24'!$BR$48-'[1]thanh long 24'!$AP$48-'[1]thanh long 24'!$AQ$48-'[1]thanh long 24'!$AR$48-'[1]thanh long 24'!$S$48-'[1]thanh long 24'!$Q$48</f>
        <v>0</v>
      </c>
      <c r="AB47" s="25">
        <f>'[1]thanh hung 24'!$BR$48-'[1]thanh hung 24'!$AP$48-'[1]thanh hung 24'!$AQ$48-'[1]thanh hung 24'!$AR$48-'[1]thanh hung 24'!$S$48-'[1]thanh hung 24'!$Q$48</f>
        <v>0</v>
      </c>
    </row>
    <row r="48" spans="1:29" ht="25.2" customHeight="1" x14ac:dyDescent="0.35">
      <c r="A48" s="22" t="s">
        <v>379</v>
      </c>
      <c r="B48" s="23" t="s">
        <v>376</v>
      </c>
      <c r="C48" s="9" t="s">
        <v>16</v>
      </c>
      <c r="D48" s="111">
        <v>0</v>
      </c>
      <c r="E48" s="20">
        <v>0</v>
      </c>
      <c r="F48" s="20">
        <v>0</v>
      </c>
      <c r="G48" s="20">
        <v>0</v>
      </c>
      <c r="H48" s="20">
        <v>0</v>
      </c>
      <c r="I48" s="20">
        <v>0</v>
      </c>
      <c r="J48" s="20">
        <v>0</v>
      </c>
      <c r="K48" s="20">
        <v>0</v>
      </c>
      <c r="L48" s="20">
        <v>0</v>
      </c>
      <c r="M48" s="20">
        <v>0</v>
      </c>
      <c r="N48" s="20">
        <v>0</v>
      </c>
      <c r="O48" s="20">
        <v>0</v>
      </c>
      <c r="P48" s="20">
        <v>0</v>
      </c>
      <c r="Q48" s="20">
        <v>0</v>
      </c>
      <c r="R48" s="20">
        <v>0</v>
      </c>
      <c r="S48" s="20">
        <v>0</v>
      </c>
      <c r="T48" s="20">
        <v>0</v>
      </c>
      <c r="U48" s="25">
        <f>'[1]thanh tan 24'!$BR$49-'[1]thanh tan 24'!$AQ$49-'[1]thanh tan 24'!$AR$49-'[1]thanh tan 24'!$S$49-'[1]thanh tan 24'!$Q$49</f>
        <v>0</v>
      </c>
      <c r="V48" s="25">
        <f>'[1]thanh truc 24'!$BR$49-'[1]thanh truc 24'!$AQ$49-'[1]thanh truc 24'!$AR$49-'[1]thanh truc 24'!$S$49-'[1]thanh truc 24'!$Q$49</f>
        <v>0</v>
      </c>
      <c r="W48" s="25">
        <f>'[1]thanh tam 24'!$BR$49-'[1]thanh tam 24'!$AQ$49-'[1]thanh tam 24'!$AR$49-'[1]thanh tam 24'!$S$49-'[1]thanh tam 24'!$Q$49</f>
        <v>0</v>
      </c>
      <c r="X48" s="25">
        <f>'[1]thanh an 24'!$BR$49-'[1]thanh an 24'!$AQ$49-'[1]thanh an 24'!$AR$49-'[1]thanh an 24'!$S$49-'[1]thanh an 24'!$Q$49</f>
        <v>0</v>
      </c>
      <c r="Y48" s="25">
        <f>'[1]thanh tho 24'!$BR$49-'[1]thanh tho 24'!$AQ$49-'[1]thanh tho 24'!$AR$49-'[1]thanh tho 24'!$S$49-'[1]thanh tho 24'!$Q$49</f>
        <v>0</v>
      </c>
      <c r="Z48" s="25">
        <f>'[1]thanh tien 24'!$BR$49-'[1]thanh tien 24'!$AQ$49-'[1]thanh tien 24'!$AR$49-'[1]thanh tien 24'!$S$49-'[1]thanh tien 24'!$Q$49</f>
        <v>0</v>
      </c>
      <c r="AA48" s="25">
        <f>'[1]thanh long 24'!$BR$49-'[1]thanh long 24'!$AQ$49-'[1]thanh long 24'!$AR$49-'[1]thanh long 24'!$S$49-'[1]thanh long 24'!$Q$49</f>
        <v>0</v>
      </c>
      <c r="AB48" s="25">
        <f>'[1]thanh hung 24'!$BR$49-'[1]thanh hung 24'!$AQ$49-'[1]thanh hung 24'!$AR$49-'[1]thanh hung 24'!$S$49-'[1]thanh hung 24'!$Q$49</f>
        <v>0</v>
      </c>
    </row>
    <row r="49" spans="1:28" ht="25.2" customHeight="1" x14ac:dyDescent="0.35">
      <c r="A49" s="22" t="s">
        <v>546</v>
      </c>
      <c r="B49" s="23" t="s">
        <v>378</v>
      </c>
      <c r="C49" s="9" t="s">
        <v>17</v>
      </c>
      <c r="D49" s="111">
        <v>0.12</v>
      </c>
      <c r="E49" s="20">
        <v>0</v>
      </c>
      <c r="F49" s="20">
        <v>0</v>
      </c>
      <c r="G49" s="20">
        <v>0.12</v>
      </c>
      <c r="H49" s="20">
        <v>0</v>
      </c>
      <c r="I49" s="20">
        <v>0</v>
      </c>
      <c r="J49" s="20">
        <v>0</v>
      </c>
      <c r="K49" s="20">
        <v>0</v>
      </c>
      <c r="L49" s="20">
        <v>0</v>
      </c>
      <c r="M49" s="20">
        <v>0</v>
      </c>
      <c r="N49" s="20">
        <v>0</v>
      </c>
      <c r="O49" s="20">
        <v>0</v>
      </c>
      <c r="P49" s="20">
        <v>0</v>
      </c>
      <c r="Q49" s="20">
        <v>0</v>
      </c>
      <c r="R49" s="20">
        <v>0</v>
      </c>
      <c r="S49" s="20">
        <v>0</v>
      </c>
      <c r="T49" s="20">
        <v>0</v>
      </c>
      <c r="U49" s="25">
        <f>'[1]thanh tan 24'!$BR$50-'[1]thanh tan 24'!$AP$50-'[1]thanh tan 24'!$AR$50-'[1]thanh tan 24'!$S$50-'[1]thanh tan 24'!$Q$50</f>
        <v>0</v>
      </c>
      <c r="V49" s="25">
        <f>'[1]thanh truc 24'!$BR$50-'[1]thanh truc 24'!$AP$50-'[1]thanh truc 24'!$AR$50-'[1]thanh truc 24'!$S$50-'[1]thanh truc 24'!$Q$50</f>
        <v>0</v>
      </c>
      <c r="W49" s="25">
        <f>'[1]thanh tam 24'!$BR$50-'[1]thanh tam 24'!$AP$50-'[1]thanh tam 24'!$AR$50-'[1]thanh tam 24'!$S$50-'[1]thanh tam 24'!$Q$50</f>
        <v>0</v>
      </c>
      <c r="X49" s="25">
        <f>'[1]thanh an 24'!$BR$50-'[1]thanh an 24'!$AP$50-'[1]thanh an 24'!$AR$50-'[1]thanh an 24'!$S$50-'[1]thanh an 24'!$Q$50</f>
        <v>0</v>
      </c>
      <c r="Y49" s="25">
        <f>'[1]thanh tho 24'!$BR$50-'[1]thanh tho 24'!$AP$50-'[1]thanh tho 24'!$AR$50-'[1]thanh tho 24'!$S$50-'[1]thanh tho 24'!$Q$50</f>
        <v>0</v>
      </c>
      <c r="Z49" s="25">
        <f>'[1]thanh tien 24'!$BR$50-'[1]thanh tien 24'!$AP$50-'[1]thanh tien 24'!$AR$50-'[1]thanh tien 24'!$S$50-'[1]thanh tien 24'!$Q$50</f>
        <v>0</v>
      </c>
      <c r="AA49" s="25">
        <f>'[1]thanh long 24'!$BR$50-'[1]thanh long 24'!$AP$50-'[1]thanh long 24'!$AR$50-'[1]thanh long 24'!$S$50-'[1]thanh long 24'!$Q$50</f>
        <v>0</v>
      </c>
      <c r="AB49" s="25">
        <f>'[1]thanh hung 24'!$BR$50-'[1]thanh hung 24'!$AP$50-'[1]thanh hung 24'!$AR$50-'[1]thanh hung 24'!$S$50-'[1]thanh hung 24'!$Q$50</f>
        <v>0</v>
      </c>
    </row>
    <row r="50" spans="1:28" ht="37.200000000000003" customHeight="1" x14ac:dyDescent="0.35">
      <c r="A50" s="22" t="s">
        <v>547</v>
      </c>
      <c r="B50" s="23" t="s">
        <v>158</v>
      </c>
      <c r="C50" s="9" t="s">
        <v>18</v>
      </c>
      <c r="D50" s="111">
        <v>7.0000000000000007E-2</v>
      </c>
      <c r="E50" s="20">
        <v>0</v>
      </c>
      <c r="F50" s="20">
        <v>0</v>
      </c>
      <c r="G50" s="20">
        <v>0</v>
      </c>
      <c r="H50" s="20">
        <v>0</v>
      </c>
      <c r="I50" s="20">
        <v>0</v>
      </c>
      <c r="J50" s="20">
        <v>0</v>
      </c>
      <c r="K50" s="20">
        <v>0</v>
      </c>
      <c r="L50" s="20">
        <v>0</v>
      </c>
      <c r="M50" s="20">
        <v>7.0000000000000007E-2</v>
      </c>
      <c r="N50" s="20">
        <v>0</v>
      </c>
      <c r="O50" s="20">
        <v>0</v>
      </c>
      <c r="P50" s="20">
        <v>0</v>
      </c>
      <c r="Q50" s="20">
        <v>0</v>
      </c>
      <c r="R50" s="20">
        <v>0</v>
      </c>
      <c r="S50" s="20">
        <v>0</v>
      </c>
      <c r="T50" s="20">
        <v>0</v>
      </c>
      <c r="U50" s="25">
        <f>'[1]thanh tan 24'!$BR$51-'[1]thanh tan 24'!$AP$51-'[1]thanh tan 24'!$AQ$51-'[1]thanh tan 24'!$S$51-'[1]thanh tan 24'!$Q$51</f>
        <v>0</v>
      </c>
      <c r="V50" s="25">
        <f>'[1]thanh truc 24'!$BR$51-'[1]thanh truc 24'!$AP$51-'[1]thanh truc 24'!$AQ$51-'[1]thanh truc 24'!$S$51-'[1]thanh truc 24'!$Q$51</f>
        <v>0</v>
      </c>
      <c r="W50" s="25">
        <f>'[1]thanh tam 24'!$BR$51-'[1]thanh tam 24'!$AP$51-'[1]thanh tam 24'!$AQ$51-'[1]thanh tam 24'!$S$51-'[1]thanh tam 24'!$Q$51</f>
        <v>0</v>
      </c>
      <c r="X50" s="25">
        <f>'[1]thanh an 24'!$BR$51-'[1]thanh an 24'!$AP$51-'[1]thanh an 24'!$AQ$51-'[1]thanh an 24'!$S$51-'[1]thanh an 24'!$Q$51</f>
        <v>0</v>
      </c>
      <c r="Y50" s="25">
        <f>'[1]thanh tho 24'!$BR$51-'[1]thanh tho 24'!$AP$51-'[1]thanh tho 24'!$AQ$51-'[1]thanh tho 24'!$S$51-'[1]thanh tho 24'!$Q$51</f>
        <v>0</v>
      </c>
      <c r="Z50" s="25">
        <f>'[1]thanh tien 24'!$BR$51-'[1]thanh tien 24'!$AP$51-'[1]thanh tien 24'!$AQ$51-'[1]thanh tien 24'!$S$51-'[1]thanh tien 24'!$Q$51</f>
        <v>0</v>
      </c>
      <c r="AA50" s="25">
        <f>'[1]thanh long 24'!$BR$51-'[1]thanh long 24'!$AP$51-'[1]thanh long 24'!$AQ$51-'[1]thanh long 24'!$S$51-'[1]thanh long 24'!$Q$51</f>
        <v>0</v>
      </c>
      <c r="AB50" s="25">
        <f>'[1]thanh hung 24'!$BR$51-'[1]thanh hung 24'!$AP$51-'[1]thanh hung 24'!$AQ$51-'[1]thanh hung 24'!$S$51-'[1]thanh hung 24'!$Q$51</f>
        <v>0</v>
      </c>
    </row>
    <row r="51" spans="1:28" ht="25.2" customHeight="1" x14ac:dyDescent="0.35">
      <c r="A51" s="9" t="s">
        <v>380</v>
      </c>
      <c r="B51" s="23" t="s">
        <v>381</v>
      </c>
      <c r="C51" s="9" t="s">
        <v>382</v>
      </c>
      <c r="D51" s="111">
        <v>3.1514999999999995</v>
      </c>
      <c r="E51" s="20">
        <v>0.54669999999999996</v>
      </c>
      <c r="F51" s="20">
        <v>0.38200000000000001</v>
      </c>
      <c r="G51" s="20">
        <v>0.12739999999999999</v>
      </c>
      <c r="H51" s="20">
        <v>1.54E-2</v>
      </c>
      <c r="I51" s="20">
        <v>0.04</v>
      </c>
      <c r="J51" s="20">
        <v>0.03</v>
      </c>
      <c r="K51" s="20">
        <v>0</v>
      </c>
      <c r="L51" s="20">
        <v>0.59000000000000008</v>
      </c>
      <c r="M51" s="20">
        <v>0.92999999999999994</v>
      </c>
      <c r="N51" s="20">
        <v>0.01</v>
      </c>
      <c r="O51" s="20">
        <v>0.01</v>
      </c>
      <c r="P51" s="20">
        <v>0</v>
      </c>
      <c r="Q51" s="20">
        <v>0</v>
      </c>
      <c r="R51" s="20">
        <v>0</v>
      </c>
      <c r="S51" s="20">
        <v>0.2</v>
      </c>
      <c r="T51" s="20">
        <v>0.27</v>
      </c>
      <c r="U51" s="25">
        <f t="shared" ref="U51:AB51" si="6">SUM(U53:U63)</f>
        <v>0</v>
      </c>
      <c r="V51" s="25">
        <f t="shared" si="6"/>
        <v>0</v>
      </c>
      <c r="W51" s="25">
        <f t="shared" si="6"/>
        <v>0</v>
      </c>
      <c r="X51" s="25">
        <f t="shared" si="6"/>
        <v>0</v>
      </c>
      <c r="Y51" s="25">
        <f t="shared" si="6"/>
        <v>0</v>
      </c>
      <c r="Z51" s="25">
        <f t="shared" si="6"/>
        <v>0</v>
      </c>
      <c r="AA51" s="25">
        <f t="shared" si="6"/>
        <v>0</v>
      </c>
      <c r="AB51" s="25">
        <f t="shared" si="6"/>
        <v>0</v>
      </c>
    </row>
    <row r="52" spans="1:28" ht="25.2" customHeight="1" x14ac:dyDescent="0.35">
      <c r="A52" s="24"/>
      <c r="B52" s="15" t="s">
        <v>296</v>
      </c>
      <c r="C52" s="14"/>
      <c r="D52" s="111"/>
      <c r="E52" s="20"/>
      <c r="F52" s="20"/>
      <c r="G52" s="20"/>
      <c r="H52" s="20"/>
      <c r="I52" s="20"/>
      <c r="J52" s="20"/>
      <c r="K52" s="20"/>
      <c r="L52" s="20"/>
      <c r="M52" s="20"/>
      <c r="N52" s="20"/>
      <c r="O52" s="20"/>
      <c r="P52" s="20"/>
      <c r="Q52" s="20"/>
      <c r="R52" s="20"/>
      <c r="S52" s="20"/>
      <c r="T52" s="20"/>
      <c r="U52" s="25"/>
      <c r="V52" s="25"/>
      <c r="W52" s="25"/>
      <c r="X52" s="25"/>
      <c r="Y52" s="25"/>
      <c r="Z52" s="25"/>
      <c r="AA52" s="25"/>
      <c r="AB52" s="25"/>
    </row>
    <row r="53" spans="1:28" ht="25.2" customHeight="1" x14ac:dyDescent="0.35">
      <c r="A53" s="22" t="s">
        <v>383</v>
      </c>
      <c r="B53" s="23" t="s">
        <v>384</v>
      </c>
      <c r="C53" s="9" t="s">
        <v>19</v>
      </c>
      <c r="D53" s="111">
        <v>0.87719999999999987</v>
      </c>
      <c r="E53" s="20">
        <v>0.15670000000000001</v>
      </c>
      <c r="F53" s="275">
        <v>2E-3</v>
      </c>
      <c r="G53" s="275">
        <v>3.0999999999999986E-3</v>
      </c>
      <c r="H53" s="20">
        <v>5.4000000000000003E-3</v>
      </c>
      <c r="I53" s="20">
        <v>0.03</v>
      </c>
      <c r="J53" s="20">
        <v>0</v>
      </c>
      <c r="K53" s="20">
        <v>0</v>
      </c>
      <c r="L53" s="20">
        <v>0</v>
      </c>
      <c r="M53" s="20">
        <v>0.67999999999999994</v>
      </c>
      <c r="N53" s="20">
        <v>0</v>
      </c>
      <c r="O53" s="20">
        <v>0</v>
      </c>
      <c r="P53" s="20">
        <v>0</v>
      </c>
      <c r="Q53" s="20">
        <v>0</v>
      </c>
      <c r="R53" s="20">
        <v>0</v>
      </c>
      <c r="S53" s="20">
        <v>0</v>
      </c>
      <c r="T53" s="20">
        <v>0</v>
      </c>
      <c r="U53" s="25">
        <f>'[1]thanh tan 24'!$BR$54-'[1]thanh tan 24'!$AP$54-'[1]thanh tan 24'!$AQ$54-'[1]thanh tan 24'!$AR$54-'[1]thanh tan 24'!$S$54-'[1]thanh tan 24'!$Q$54</f>
        <v>0</v>
      </c>
      <c r="V53" s="25">
        <f>'[1]thanh truc 24'!$BR$54-'[1]thanh truc 24'!$AP$54-'[1]thanh truc 24'!$AQ$54-'[1]thanh truc 24'!$AR$54-'[1]thanh truc 24'!$S$54-'[1]thanh truc 24'!$Q$54</f>
        <v>0</v>
      </c>
      <c r="W53" s="25">
        <f>'[1]thanh tam 24'!$BR$54-'[1]thanh tam 24'!$AP$54-'[1]thanh tam 24'!$AQ$54-'[1]thanh tam 24'!$AR$54-'[1]thanh tam 24'!$S$54-'[1]thanh tam 24'!$Q$54</f>
        <v>0</v>
      </c>
      <c r="X53" s="25">
        <f>'[1]thanh an 24'!$BR$54-'[1]thanh an 24'!$AP$54-'[1]thanh an 24'!$AQ$54-'[1]thanh an 24'!$AR$54-'[1]thanh an 24'!$S$54-'[1]thanh an 24'!$Q$54</f>
        <v>0</v>
      </c>
      <c r="Y53" s="25">
        <f>'[1]thanh tho 24'!$BR$54-'[1]thanh tho 24'!$AP$54-'[1]thanh tho 24'!$AQ$54-'[1]thanh tho 24'!$AR$54-'[1]thanh tho 24'!$S$54-'[1]thanh tho 24'!$Q$54</f>
        <v>0</v>
      </c>
      <c r="Z53" s="25">
        <f>'[1]thanh tien 24'!$BR$54-'[1]thanh tien 24'!$AP$54-'[1]thanh tien 24'!$AQ$54-'[1]thanh tien 24'!$AR$54-'[1]thanh tien 24'!$S$54-'[1]thanh tien 24'!$Q$54</f>
        <v>0</v>
      </c>
      <c r="AA53" s="25">
        <f>'[1]thanh long 24'!$BR$54-'[1]thanh long 24'!$AP$54-'[1]thanh long 24'!$AQ$54-'[1]thanh long 24'!$AR$54-'[1]thanh long 24'!$S$54-'[1]thanh long 24'!$Q$54</f>
        <v>0</v>
      </c>
      <c r="AB53" s="25">
        <f>'[1]thanh hung 24'!$BR$54-'[1]thanh hung 24'!$AP$54-'[1]thanh hung 24'!$AQ$54-'[1]thanh hung 24'!$AR$54-'[1]thanh hung 24'!$S$54-'[1]thanh hung 24'!$Q$54</f>
        <v>0</v>
      </c>
    </row>
    <row r="54" spans="1:28" ht="25.2" customHeight="1" x14ac:dyDescent="0.35">
      <c r="A54" s="22" t="s">
        <v>385</v>
      </c>
      <c r="B54" s="23" t="s">
        <v>386</v>
      </c>
      <c r="C54" s="9" t="s">
        <v>20</v>
      </c>
      <c r="D54" s="111">
        <v>1.69</v>
      </c>
      <c r="E54" s="20">
        <v>0.39</v>
      </c>
      <c r="F54" s="20">
        <v>0.38</v>
      </c>
      <c r="G54" s="20">
        <v>0</v>
      </c>
      <c r="H54" s="20">
        <v>0.01</v>
      </c>
      <c r="I54" s="20">
        <v>0.01</v>
      </c>
      <c r="J54" s="20">
        <v>0.03</v>
      </c>
      <c r="K54" s="20">
        <v>0</v>
      </c>
      <c r="L54" s="20">
        <v>0.25</v>
      </c>
      <c r="M54" s="20">
        <v>0.25</v>
      </c>
      <c r="N54" s="20">
        <v>0.01</v>
      </c>
      <c r="O54" s="20">
        <v>0.01</v>
      </c>
      <c r="P54" s="20">
        <v>0</v>
      </c>
      <c r="Q54" s="20">
        <v>0</v>
      </c>
      <c r="R54" s="20">
        <v>0</v>
      </c>
      <c r="S54" s="20">
        <v>0.2</v>
      </c>
      <c r="T54" s="20">
        <v>0.15</v>
      </c>
      <c r="U54" s="25">
        <f>'[1]thanh tan 24'!$BR$55-'[1]thanh tan 24'!$AP$55-'[1]thanh tan 24'!$AQ$55-'[1]thanh tan 24'!$AR$55-'[1]thanh tan 24'!$S$55-'[1]thanh tan 24'!$Q$55</f>
        <v>0</v>
      </c>
      <c r="V54" s="25">
        <f>'[1]thanh truc 24'!$BR$55-'[1]thanh truc 24'!$AP$55-'[1]thanh truc 24'!$AQ$55-'[1]thanh truc 24'!$AR$55-'[1]thanh truc 24'!$S$55-'[1]thanh truc 24'!$Q$55</f>
        <v>0</v>
      </c>
      <c r="W54" s="25">
        <f>'[1]thanh tam 24'!$BR$55-'[1]thanh tam 24'!$AP$55-'[1]thanh tam 24'!$AQ$55-'[1]thanh tam 24'!$AR$55-'[1]thanh tam 24'!$S$55-'[1]thanh tam 24'!$Q$55</f>
        <v>0</v>
      </c>
      <c r="X54" s="25">
        <f>'[1]thanh an 24'!$BR$55-'[1]thanh an 24'!$AP$55-'[1]thanh an 24'!$AQ$55-'[1]thanh an 24'!$AR$55-'[1]thanh an 24'!$S$55-'[1]thanh an 24'!$Q$55</f>
        <v>0</v>
      </c>
      <c r="Y54" s="25">
        <f>'[1]thanh tho 24'!$BR$55-'[1]thanh tho 24'!$AP$55-'[1]thanh tho 24'!$AQ$55-'[1]thanh tho 24'!$AR$55-'[1]thanh tho 24'!$S$55-'[1]thanh tho 24'!$Q$55</f>
        <v>0</v>
      </c>
      <c r="Z54" s="25">
        <f>'[1]thanh tien 24'!$BR$55-'[1]thanh tien 24'!$AP$55-'[1]thanh tien 24'!$AQ$55-'[1]thanh tien 24'!$AR$55-'[1]thanh tien 24'!$S$55-'[1]thanh tien 24'!$Q$55</f>
        <v>0</v>
      </c>
      <c r="AA54" s="25">
        <f>'[1]thanh long 24'!$BR$55-'[1]thanh long 24'!$AP$55-'[1]thanh long 24'!$AQ$55-'[1]thanh long 24'!$AR$55-'[1]thanh long 24'!$S$55-'[1]thanh long 24'!$Q$55</f>
        <v>0</v>
      </c>
      <c r="AB54" s="25">
        <f>'[1]thanh hung 24'!$BR$55-'[1]thanh hung 24'!$AP$55-'[1]thanh hung 24'!$AQ$55-'[1]thanh hung 24'!$AR$55-'[1]thanh hung 24'!$S$55-'[1]thanh hung 24'!$Q$55</f>
        <v>0</v>
      </c>
    </row>
    <row r="55" spans="1:28" ht="31.2" customHeight="1" x14ac:dyDescent="0.35">
      <c r="A55" s="22" t="s">
        <v>387</v>
      </c>
      <c r="B55" s="23" t="s">
        <v>388</v>
      </c>
      <c r="C55" s="9" t="s">
        <v>389</v>
      </c>
      <c r="D55" s="111">
        <v>0</v>
      </c>
      <c r="E55" s="20">
        <v>0</v>
      </c>
      <c r="F55" s="20">
        <v>0</v>
      </c>
      <c r="G55" s="20">
        <v>0</v>
      </c>
      <c r="H55" s="20">
        <v>0</v>
      </c>
      <c r="I55" s="20">
        <v>0</v>
      </c>
      <c r="J55" s="20">
        <v>0</v>
      </c>
      <c r="K55" s="20">
        <v>0</v>
      </c>
      <c r="L55" s="20">
        <v>0</v>
      </c>
      <c r="M55" s="20">
        <v>0</v>
      </c>
      <c r="N55" s="20">
        <v>0</v>
      </c>
      <c r="O55" s="20">
        <v>0</v>
      </c>
      <c r="P55" s="20">
        <v>0</v>
      </c>
      <c r="Q55" s="20">
        <v>0</v>
      </c>
      <c r="R55" s="20">
        <v>0</v>
      </c>
      <c r="S55" s="20">
        <v>0</v>
      </c>
      <c r="T55" s="20">
        <v>0</v>
      </c>
      <c r="U55" s="25">
        <f>'[1]thanh tan 24'!$BR$56-'[1]thanh tan 24'!$AP$56-'[1]thanh tan 24'!$AQ$56-'[1]thanh tan 24'!$AR$56-'[1]thanh tan 24'!$S$56-'[1]thanh tan 24'!$Q$56</f>
        <v>0</v>
      </c>
      <c r="V55" s="25">
        <f>'[1]thanh truc 24'!$BR$56-'[1]thanh truc 24'!$AP$56-'[1]thanh truc 24'!$AQ$56-'[1]thanh truc 24'!$AR$56-'[1]thanh truc 24'!$S$56-'[1]thanh truc 24'!$Q$56</f>
        <v>0</v>
      </c>
      <c r="W55" s="25">
        <f>'[1]thanh tam 24'!$BR$56-'[1]thanh tam 24'!$AP$56-'[1]thanh tam 24'!$AQ$56-'[1]thanh tam 24'!$AR$56-'[1]thanh tam 24'!$S$56-'[1]thanh tam 24'!$Q$56</f>
        <v>0</v>
      </c>
      <c r="X55" s="25">
        <f>'[1]thanh an 24'!$BR$56-'[1]thanh an 24'!$AP$56-'[1]thanh an 24'!$AQ$56-'[1]thanh an 24'!$AR$56-'[1]thanh an 24'!$S$56-'[1]thanh an 24'!$Q$56</f>
        <v>0</v>
      </c>
      <c r="Y55" s="25">
        <f>'[1]thanh tho 24'!$BR$56-'[1]thanh tho 24'!$AP$56-'[1]thanh tho 24'!$AQ$56-'[1]thanh tho 24'!$AR$56-'[1]thanh tho 24'!$S$56-'[1]thanh tho 24'!$Q$56</f>
        <v>0</v>
      </c>
      <c r="Z55" s="25">
        <f>'[1]thanh tien 24'!$BR$56-'[1]thanh tien 24'!$AP$56-'[1]thanh tien 24'!$AQ$56-'[1]thanh tien 24'!$AR$56-'[1]thanh tien 24'!$S$56-'[1]thanh tien 24'!$Q$56</f>
        <v>0</v>
      </c>
      <c r="AA55" s="25">
        <f>'[1]thanh long 24'!$BR$56-'[1]thanh long 24'!$AP$56-'[1]thanh long 24'!$AQ$56-'[1]thanh long 24'!$AR$56-'[1]thanh long 24'!$S$56-'[1]thanh long 24'!$Q$56</f>
        <v>0</v>
      </c>
      <c r="AB55" s="25">
        <f>'[1]thanh hung 24'!$BR$56-'[1]thanh hung 24'!$AP$56-'[1]thanh hung 24'!$AQ$56-'[1]thanh hung 24'!$AR$56-'[1]thanh hung 24'!$S$56-'[1]thanh hung 24'!$Q$56</f>
        <v>0</v>
      </c>
    </row>
    <row r="56" spans="1:28" ht="31.2" customHeight="1" x14ac:dyDescent="0.35">
      <c r="A56" s="22" t="s">
        <v>390</v>
      </c>
      <c r="B56" s="23" t="s">
        <v>391</v>
      </c>
      <c r="C56" s="9" t="s">
        <v>392</v>
      </c>
      <c r="D56" s="111">
        <v>0</v>
      </c>
      <c r="E56" s="20">
        <v>0</v>
      </c>
      <c r="F56" s="20">
        <v>0</v>
      </c>
      <c r="G56" s="20">
        <v>0</v>
      </c>
      <c r="H56" s="20">
        <v>0</v>
      </c>
      <c r="I56" s="20">
        <v>0</v>
      </c>
      <c r="J56" s="20">
        <v>0</v>
      </c>
      <c r="K56" s="20">
        <v>0</v>
      </c>
      <c r="L56" s="20">
        <v>0</v>
      </c>
      <c r="M56" s="20">
        <v>0</v>
      </c>
      <c r="N56" s="20">
        <v>0</v>
      </c>
      <c r="O56" s="20">
        <v>0</v>
      </c>
      <c r="P56" s="20">
        <v>0</v>
      </c>
      <c r="Q56" s="20">
        <v>0</v>
      </c>
      <c r="R56" s="20">
        <v>0</v>
      </c>
      <c r="S56" s="20">
        <v>0</v>
      </c>
      <c r="T56" s="20">
        <v>0</v>
      </c>
      <c r="U56" s="25">
        <f>'[1]thanh tan 24'!$BR$57-'[1]thanh tan 24'!$AP$57-'[1]thanh tan 24'!$AQ$57-'[1]thanh tan 24'!$AR$57-'[1]thanh tan 24'!$S$57-'[1]thanh tan 24'!$Q$57</f>
        <v>0</v>
      </c>
      <c r="V56" s="25">
        <f>'[1]thanh truc 24'!$BR$57-'[1]thanh truc 24'!$AP$57-'[1]thanh truc 24'!$AQ$57-'[1]thanh truc 24'!$AR$57-'[1]thanh truc 24'!$S$57-'[1]thanh truc 24'!$Q$57</f>
        <v>0</v>
      </c>
      <c r="W56" s="25">
        <f>'[1]thanh tam 24'!$BR$57-'[1]thanh tam 24'!$AP$57-'[1]thanh tam 24'!$AQ$57-'[1]thanh tam 24'!$AR$57-'[1]thanh tam 24'!$S$57-'[1]thanh tam 24'!$Q$57</f>
        <v>0</v>
      </c>
      <c r="X56" s="25">
        <f>'[1]thanh an 24'!$BR$57-'[1]thanh an 24'!$AP$57-'[1]thanh an 24'!$AQ$57-'[1]thanh an 24'!$AR$57-'[1]thanh an 24'!$S$57-'[1]thanh an 24'!$Q$57</f>
        <v>0</v>
      </c>
      <c r="Y56" s="25">
        <f>'[1]thanh tho 24'!$BR$57-'[1]thanh tho 24'!$AP$57-'[1]thanh tho 24'!$AQ$57-'[1]thanh tho 24'!$AR$57-'[1]thanh tho 24'!$S$57-'[1]thanh tho 24'!$Q$57</f>
        <v>0</v>
      </c>
      <c r="Z56" s="25">
        <f>'[1]thanh tien 24'!$BR$57-'[1]thanh tien 24'!$AP$57-'[1]thanh tien 24'!$AQ$57-'[1]thanh tien 24'!$AR$57-'[1]thanh tien 24'!$S$57-'[1]thanh tien 24'!$Q$57</f>
        <v>0</v>
      </c>
      <c r="AA56" s="25">
        <f>'[1]thanh long 24'!$BR$57-'[1]thanh long 24'!$AP$57-'[1]thanh long 24'!$AQ$57-'[1]thanh long 24'!$AR$57-'[1]thanh long 24'!$S$57-'[1]thanh long 24'!$Q$57</f>
        <v>0</v>
      </c>
      <c r="AB56" s="25">
        <f>'[1]thanh hung 24'!$BR$57-'[1]thanh hung 24'!$AP$57-'[1]thanh hung 24'!$AQ$57-'[1]thanh hung 24'!$AR$57-'[1]thanh hung 24'!$S$57-'[1]thanh hung 24'!$Q$57</f>
        <v>0</v>
      </c>
    </row>
    <row r="57" spans="1:28" ht="31.2" customHeight="1" x14ac:dyDescent="0.35">
      <c r="A57" s="22" t="s">
        <v>393</v>
      </c>
      <c r="B57" s="23" t="s">
        <v>394</v>
      </c>
      <c r="C57" s="9" t="s">
        <v>395</v>
      </c>
      <c r="D57" s="111">
        <v>0</v>
      </c>
      <c r="E57" s="20">
        <v>0</v>
      </c>
      <c r="F57" s="20">
        <v>0</v>
      </c>
      <c r="G57" s="20">
        <v>0</v>
      </c>
      <c r="H57" s="20">
        <v>0</v>
      </c>
      <c r="I57" s="20">
        <v>0</v>
      </c>
      <c r="J57" s="20">
        <v>0</v>
      </c>
      <c r="K57" s="20">
        <v>0</v>
      </c>
      <c r="L57" s="20">
        <v>0</v>
      </c>
      <c r="M57" s="20">
        <v>0</v>
      </c>
      <c r="N57" s="20">
        <v>0</v>
      </c>
      <c r="O57" s="20">
        <v>0</v>
      </c>
      <c r="P57" s="20">
        <v>0</v>
      </c>
      <c r="Q57" s="20">
        <v>0</v>
      </c>
      <c r="R57" s="20">
        <v>0</v>
      </c>
      <c r="S57" s="20">
        <v>0</v>
      </c>
      <c r="T57" s="20">
        <v>0</v>
      </c>
      <c r="U57" s="25">
        <f>'[1]thanh tan 24'!$BR$58-'[1]thanh tan 24'!$AP$58-'[1]thanh tan 24'!$AQ$58-'[1]thanh tan 24'!$AR$58-'[1]thanh tan 24'!$S$58-'[1]thanh tan 24'!$Q$58</f>
        <v>0</v>
      </c>
      <c r="V57" s="25">
        <f>'[1]thanh truc 24'!$BR$58-'[1]thanh truc 24'!$AP$58-'[1]thanh truc 24'!$AQ$58-'[1]thanh truc 24'!$AR$58-'[1]thanh truc 24'!$S$58-'[1]thanh truc 24'!$Q$58</f>
        <v>0</v>
      </c>
      <c r="W57" s="25">
        <f>'[1]thanh tam 24'!$BR$58-'[1]thanh tam 24'!$AP$58-'[1]thanh tam 24'!$AQ$58-'[1]thanh tam 24'!$AR$58-'[1]thanh tam 24'!$S$58-'[1]thanh tam 24'!$Q$58</f>
        <v>0</v>
      </c>
      <c r="X57" s="25">
        <f>'[1]thanh an 24'!$BR$58-'[1]thanh an 24'!$AP$58-'[1]thanh an 24'!$AQ$58-'[1]thanh an 24'!$AR$58-'[1]thanh an 24'!$S$58-'[1]thanh an 24'!$Q$58</f>
        <v>0</v>
      </c>
      <c r="Y57" s="25">
        <f>'[1]thanh tho 24'!$BR$58-'[1]thanh tho 24'!$AP$58-'[1]thanh tho 24'!$AQ$58-'[1]thanh tho 24'!$AR$58-'[1]thanh tho 24'!$S$58-'[1]thanh tho 24'!$Q$58</f>
        <v>0</v>
      </c>
      <c r="Z57" s="25">
        <f>'[1]thanh tien 24'!$BR$58-'[1]thanh tien 24'!$AP$58-'[1]thanh tien 24'!$AQ$58-'[1]thanh tien 24'!$AR$58-'[1]thanh tien 24'!$S$58-'[1]thanh tien 24'!$Q$58</f>
        <v>0</v>
      </c>
      <c r="AA57" s="25">
        <f>'[1]thanh long 24'!$BR$58-'[1]thanh long 24'!$AP$58-'[1]thanh long 24'!$AQ$58-'[1]thanh long 24'!$AR$58-'[1]thanh long 24'!$S$58-'[1]thanh long 24'!$Q$58</f>
        <v>0</v>
      </c>
      <c r="AB57" s="25">
        <f>'[1]thanh hung 24'!$BR$58-'[1]thanh hung 24'!$AP$58-'[1]thanh hung 24'!$AQ$58-'[1]thanh hung 24'!$AR$58-'[1]thanh hung 24'!$S$58-'[1]thanh hung 24'!$Q$58</f>
        <v>0</v>
      </c>
    </row>
    <row r="58" spans="1:28" ht="31.2" customHeight="1" x14ac:dyDescent="0.35">
      <c r="A58" s="22" t="s">
        <v>396</v>
      </c>
      <c r="B58" s="23" t="s">
        <v>397</v>
      </c>
      <c r="C58" s="9" t="s">
        <v>398</v>
      </c>
      <c r="D58" s="111">
        <v>0</v>
      </c>
      <c r="E58" s="20">
        <v>0</v>
      </c>
      <c r="F58" s="20">
        <v>0</v>
      </c>
      <c r="G58" s="20">
        <v>0</v>
      </c>
      <c r="H58" s="20">
        <v>0</v>
      </c>
      <c r="I58" s="20">
        <v>0</v>
      </c>
      <c r="J58" s="20">
        <v>0</v>
      </c>
      <c r="K58" s="20">
        <v>0</v>
      </c>
      <c r="L58" s="20">
        <v>0</v>
      </c>
      <c r="M58" s="20">
        <v>0</v>
      </c>
      <c r="N58" s="20">
        <v>0</v>
      </c>
      <c r="O58" s="20">
        <v>0</v>
      </c>
      <c r="P58" s="20">
        <v>0</v>
      </c>
      <c r="Q58" s="20">
        <v>0</v>
      </c>
      <c r="R58" s="20">
        <v>0</v>
      </c>
      <c r="S58" s="20">
        <v>0</v>
      </c>
      <c r="T58" s="20">
        <v>0</v>
      </c>
      <c r="U58" s="25">
        <f>'[1]thanh tan 24'!$BR$59-'[1]thanh tan 24'!$AP$59-'[1]thanh tan 24'!$AQ$59-'[1]thanh tan 24'!$AR$59-'[1]thanh tan 24'!$S$59-'[1]thanh tan 24'!$Q$59</f>
        <v>0</v>
      </c>
      <c r="V58" s="25">
        <f>'[1]thanh truc 24'!$BR$59-'[1]thanh truc 24'!$AP$59-'[1]thanh truc 24'!$AQ$59-'[1]thanh truc 24'!$AR$59-'[1]thanh truc 24'!$S$59-'[1]thanh truc 24'!$Q$59</f>
        <v>0</v>
      </c>
      <c r="W58" s="25">
        <f>'[1]thanh tam 24'!$BR$59-'[1]thanh tam 24'!$AP$59-'[1]thanh tam 24'!$AQ$59-'[1]thanh tam 24'!$AR$59-'[1]thanh tam 24'!$S$59-'[1]thanh tam 24'!$Q$59</f>
        <v>0</v>
      </c>
      <c r="X58" s="25">
        <f>'[1]thanh an 24'!$BR$59-'[1]thanh an 24'!$AP$59-'[1]thanh an 24'!$AQ$59-'[1]thanh an 24'!$AR$59-'[1]thanh an 24'!$S$59-'[1]thanh an 24'!$Q$59</f>
        <v>0</v>
      </c>
      <c r="Y58" s="25">
        <f>'[1]thanh tho 24'!$BR$59-'[1]thanh tho 24'!$AP$59-'[1]thanh tho 24'!$AQ$59-'[1]thanh tho 24'!$AR$59-'[1]thanh tho 24'!$S$59-'[1]thanh tho 24'!$Q$59</f>
        <v>0</v>
      </c>
      <c r="Z58" s="25">
        <f>'[1]thanh tien 24'!$BR$59-'[1]thanh tien 24'!$AP$59-'[1]thanh tien 24'!$AQ$59-'[1]thanh tien 24'!$AR$59-'[1]thanh tien 24'!$S$59-'[1]thanh tien 24'!$Q$59</f>
        <v>0</v>
      </c>
      <c r="AA58" s="25">
        <f>'[1]thanh long 24'!$BR$59-'[1]thanh long 24'!$AP$59-'[1]thanh long 24'!$AQ$59-'[1]thanh long 24'!$AR$59-'[1]thanh long 24'!$S$59-'[1]thanh long 24'!$Q$59</f>
        <v>0</v>
      </c>
      <c r="AB58" s="25">
        <f>'[1]thanh hung 24'!$BR$59-'[1]thanh hung 24'!$AP$59-'[1]thanh hung 24'!$AQ$59-'[1]thanh hung 24'!$AR$59-'[1]thanh hung 24'!$S$59-'[1]thanh hung 24'!$Q$59</f>
        <v>0</v>
      </c>
    </row>
    <row r="59" spans="1:28" ht="31.2" customHeight="1" x14ac:dyDescent="0.35">
      <c r="A59" s="22" t="s">
        <v>399</v>
      </c>
      <c r="B59" s="23" t="s">
        <v>581</v>
      </c>
      <c r="C59" s="9" t="s">
        <v>24</v>
      </c>
      <c r="D59" s="111">
        <v>0.34</v>
      </c>
      <c r="E59" s="20">
        <v>0</v>
      </c>
      <c r="F59" s="20">
        <v>0</v>
      </c>
      <c r="G59" s="20">
        <v>0</v>
      </c>
      <c r="H59" s="20">
        <v>0</v>
      </c>
      <c r="I59" s="20">
        <v>0</v>
      </c>
      <c r="J59" s="20">
        <v>0</v>
      </c>
      <c r="K59" s="20">
        <v>0</v>
      </c>
      <c r="L59" s="20">
        <v>0.34</v>
      </c>
      <c r="M59" s="20">
        <v>0</v>
      </c>
      <c r="N59" s="20">
        <v>0</v>
      </c>
      <c r="O59" s="20">
        <v>0</v>
      </c>
      <c r="P59" s="20">
        <v>0</v>
      </c>
      <c r="Q59" s="20">
        <v>0</v>
      </c>
      <c r="R59" s="20">
        <v>0</v>
      </c>
      <c r="S59" s="20">
        <v>0</v>
      </c>
      <c r="T59" s="20">
        <v>0</v>
      </c>
      <c r="U59" s="25">
        <f>'[1]thanh tan 24'!$BR$60-'[1]thanh tan 24'!$AP$60-'[1]thanh tan 24'!$AQ$60-'[1]thanh tan 24'!$AR$60-'[1]thanh tan 24'!$S$60-'[1]thanh tan 24'!$Q$60</f>
        <v>0</v>
      </c>
      <c r="V59" s="25">
        <f>'[1]thanh truc 24'!$BR$60-'[1]thanh truc 24'!$AP$60-'[1]thanh truc 24'!$AQ$60-'[1]thanh truc 24'!$AR$60-'[1]thanh truc 24'!$S$60-'[1]thanh truc 24'!$Q$60</f>
        <v>0</v>
      </c>
      <c r="W59" s="25">
        <f>'[1]thanh tam 24'!$BR$60-'[1]thanh tam 24'!$AP$60-'[1]thanh tam 24'!$AQ$60-'[1]thanh tam 24'!$AR$60-'[1]thanh tam 24'!$S$60-'[1]thanh tam 24'!$Q$60</f>
        <v>0</v>
      </c>
      <c r="X59" s="25">
        <f>'[1]thanh an 24'!$BR$60-'[1]thanh an 24'!$AP$60-'[1]thanh an 24'!$AQ$60-'[1]thanh an 24'!$AR$60-'[1]thanh an 24'!$S$60-'[1]thanh an 24'!$Q$60</f>
        <v>0</v>
      </c>
      <c r="Y59" s="25">
        <f>'[1]thanh tho 24'!$BR$60-'[1]thanh tho 24'!$AP$60-'[1]thanh tho 24'!$AQ$60-'[1]thanh tho 24'!$AR$60-'[1]thanh tho 24'!$S$60-'[1]thanh tho 24'!$Q$60</f>
        <v>0</v>
      </c>
      <c r="Z59" s="25">
        <f>'[1]thanh tien 24'!$BR$60-'[1]thanh tien 24'!$AP$60-'[1]thanh tien 24'!$AQ$60-'[1]thanh tien 24'!$AR$60-'[1]thanh tien 24'!$S$60-'[1]thanh tien 24'!$Q$60</f>
        <v>0</v>
      </c>
      <c r="AA59" s="25">
        <f>'[1]thanh long 24'!$BR$60-'[1]thanh long 24'!$AP$60-'[1]thanh long 24'!$AQ$60-'[1]thanh long 24'!$AR$60-'[1]thanh long 24'!$S$60-'[1]thanh long 24'!$Q$60</f>
        <v>0</v>
      </c>
      <c r="AB59" s="25">
        <f>'[1]thanh hung 24'!$BR$60-'[1]thanh hung 24'!$AP$60-'[1]thanh hung 24'!$AQ$60-'[1]thanh hung 24'!$AR$60-'[1]thanh hung 24'!$S$60-'[1]thanh hung 24'!$Q$60</f>
        <v>0</v>
      </c>
    </row>
    <row r="60" spans="1:28" ht="31.2" customHeight="1" x14ac:dyDescent="0.35">
      <c r="A60" s="22" t="s">
        <v>400</v>
      </c>
      <c r="B60" s="23" t="s">
        <v>401</v>
      </c>
      <c r="C60" s="9" t="s">
        <v>402</v>
      </c>
      <c r="D60" s="111">
        <v>0</v>
      </c>
      <c r="E60" s="20">
        <v>0</v>
      </c>
      <c r="F60" s="20">
        <v>0</v>
      </c>
      <c r="G60" s="20">
        <v>0</v>
      </c>
      <c r="H60" s="20">
        <v>0</v>
      </c>
      <c r="I60" s="20">
        <v>0</v>
      </c>
      <c r="J60" s="20">
        <v>0</v>
      </c>
      <c r="K60" s="20">
        <v>0</v>
      </c>
      <c r="L60" s="20">
        <v>0</v>
      </c>
      <c r="M60" s="20">
        <v>0</v>
      </c>
      <c r="N60" s="20">
        <v>0</v>
      </c>
      <c r="O60" s="20">
        <v>0</v>
      </c>
      <c r="P60" s="20">
        <v>0</v>
      </c>
      <c r="Q60" s="20">
        <v>0</v>
      </c>
      <c r="R60" s="20">
        <v>0</v>
      </c>
      <c r="S60" s="20">
        <v>0</v>
      </c>
      <c r="T60" s="20">
        <v>0</v>
      </c>
      <c r="U60" s="25">
        <f>'[1]thanh tan 24'!$BR$61-'[1]thanh tan 24'!$AP$61-'[1]thanh tan 24'!$AQ$61-'[1]thanh tan 24'!$AR$61-'[1]thanh tan 24'!$S$61-'[1]thanh tan 24'!$Q$61</f>
        <v>0</v>
      </c>
      <c r="V60" s="25">
        <f>'[1]thanh truc 24'!$BR$61-'[1]thanh truc 24'!$AP$61-'[1]thanh truc 24'!$AQ$61-'[1]thanh truc 24'!$AR$61-'[1]thanh truc 24'!$S$61-'[1]thanh truc 24'!$Q$61</f>
        <v>0</v>
      </c>
      <c r="W60" s="25">
        <f>'[1]thanh tam 24'!$BR$61-'[1]thanh tam 24'!$AP$61-'[1]thanh tam 24'!$AQ$61-'[1]thanh tam 24'!$AR$61-'[1]thanh tam 24'!$S$61-'[1]thanh tam 24'!$Q$61</f>
        <v>0</v>
      </c>
      <c r="X60" s="25">
        <f>'[1]thanh an 24'!$BR$61-'[1]thanh an 24'!$AP$61-'[1]thanh an 24'!$AQ$61-'[1]thanh an 24'!$AR$61-'[1]thanh an 24'!$S$61-'[1]thanh an 24'!$Q$61</f>
        <v>0</v>
      </c>
      <c r="Y60" s="25">
        <f>'[1]thanh tho 24'!$BR$61-'[1]thanh tho 24'!$AP$61-'[1]thanh tho 24'!$AQ$61-'[1]thanh tho 24'!$AR$61-'[1]thanh tho 24'!$S$61-'[1]thanh tho 24'!$Q$61</f>
        <v>0</v>
      </c>
      <c r="Z60" s="25">
        <f>'[1]thanh tien 24'!$BR$61-'[1]thanh tien 24'!$AP$61-'[1]thanh tien 24'!$AQ$61-'[1]thanh tien 24'!$AR$61-'[1]thanh tien 24'!$S$61-'[1]thanh tien 24'!$Q$61</f>
        <v>0</v>
      </c>
      <c r="AA60" s="25">
        <f>'[1]thanh long 24'!$BR$61-'[1]thanh long 24'!$AP$61-'[1]thanh long 24'!$AQ$61-'[1]thanh long 24'!$AR$61-'[1]thanh long 24'!$S$61-'[1]thanh long 24'!$Q$61</f>
        <v>0</v>
      </c>
      <c r="AB60" s="25">
        <f>'[1]thanh hung 24'!$BR$61-'[1]thanh hung 24'!$AP$61-'[1]thanh hung 24'!$AQ$61-'[1]thanh hung 24'!$AR$61-'[1]thanh hung 24'!$S$61-'[1]thanh hung 24'!$Q$61</f>
        <v>0</v>
      </c>
    </row>
    <row r="61" spans="1:28" ht="31.2" customHeight="1" x14ac:dyDescent="0.35">
      <c r="A61" s="22" t="s">
        <v>403</v>
      </c>
      <c r="B61" s="23" t="s">
        <v>404</v>
      </c>
      <c r="C61" s="9" t="s">
        <v>405</v>
      </c>
      <c r="D61" s="111">
        <v>0.24429999999999999</v>
      </c>
      <c r="E61" s="20">
        <v>0</v>
      </c>
      <c r="F61" s="20">
        <v>0</v>
      </c>
      <c r="G61" s="20">
        <v>0.12429999999999999</v>
      </c>
      <c r="H61" s="20">
        <v>0</v>
      </c>
      <c r="I61" s="20">
        <v>0</v>
      </c>
      <c r="J61" s="20">
        <v>0</v>
      </c>
      <c r="K61" s="20">
        <v>0</v>
      </c>
      <c r="L61" s="20">
        <v>0</v>
      </c>
      <c r="M61" s="20">
        <v>0</v>
      </c>
      <c r="N61" s="20">
        <v>0</v>
      </c>
      <c r="O61" s="20">
        <v>0</v>
      </c>
      <c r="P61" s="20">
        <v>0</v>
      </c>
      <c r="Q61" s="20">
        <v>0</v>
      </c>
      <c r="R61" s="20">
        <v>0</v>
      </c>
      <c r="S61" s="20">
        <v>0</v>
      </c>
      <c r="T61" s="20">
        <v>0.12</v>
      </c>
      <c r="U61" s="25">
        <f>'[1]thanh tan 24'!$BR$62-'[1]thanh tan 24'!$AP$62-'[1]thanh tan 24'!$AQ$62-'[1]thanh tan 24'!$AR$62-'[1]thanh tan 24'!$S$62-'[1]thanh tan 24'!$Q$62</f>
        <v>0</v>
      </c>
      <c r="V61" s="25">
        <f>'[1]thanh truc 24'!$BR$62-'[1]thanh truc 24'!$AP$62-'[1]thanh truc 24'!$AQ$62-'[1]thanh truc 24'!$AR$62-'[1]thanh truc 24'!$S$62-'[1]thanh truc 24'!$Q$62</f>
        <v>0</v>
      </c>
      <c r="W61" s="25">
        <f>'[1]thanh tam 24'!$BR$62-'[1]thanh tam 24'!$AP$62-'[1]thanh tam 24'!$AQ$62-'[1]thanh tam 24'!$AR$62-'[1]thanh tam 24'!$S$62-'[1]thanh tam 24'!$Q$62</f>
        <v>0</v>
      </c>
      <c r="X61" s="25">
        <f>'[1]thanh an 24'!$BR$62-'[1]thanh an 24'!$AP$62-'[1]thanh an 24'!$AQ$62-'[1]thanh an 24'!$AR$62-'[1]thanh an 24'!$S$62-'[1]thanh an 24'!$Q$62</f>
        <v>0</v>
      </c>
      <c r="Y61" s="25">
        <f>'[1]thanh tho 24'!$BR$62-'[1]thanh tho 24'!$AP$62-'[1]thanh tho 24'!$AQ$62-'[1]thanh tho 24'!$AR$62-'[1]thanh tho 24'!$S$62-'[1]thanh tho 24'!$Q$62</f>
        <v>0</v>
      </c>
      <c r="Z61" s="25">
        <f>'[1]thanh tien 24'!$BR$62-'[1]thanh tien 24'!$AP$62-'[1]thanh tien 24'!$AQ$62-'[1]thanh tien 24'!$AR$62-'[1]thanh tien 24'!$S$62-'[1]thanh tien 24'!$Q$62</f>
        <v>0</v>
      </c>
      <c r="AA61" s="25">
        <f>'[1]thanh long 24'!$BR$62-'[1]thanh long 24'!$AP$62-'[1]thanh long 24'!$AQ$62-'[1]thanh long 24'!$AR$62-'[1]thanh long 24'!$S$62-'[1]thanh long 24'!$Q$62</f>
        <v>0</v>
      </c>
      <c r="AB61" s="25">
        <f>'[1]thanh hung 24'!$BR$62-'[1]thanh hung 24'!$AP$62-'[1]thanh hung 24'!$AQ$62-'[1]thanh hung 24'!$AR$62-'[1]thanh hung 24'!$S$62-'[1]thanh hung 24'!$Q$62</f>
        <v>0</v>
      </c>
    </row>
    <row r="62" spans="1:28" ht="31.2" customHeight="1" x14ac:dyDescent="0.35">
      <c r="A62" s="22" t="s">
        <v>406</v>
      </c>
      <c r="B62" s="23" t="s">
        <v>407</v>
      </c>
      <c r="C62" s="9" t="s">
        <v>25</v>
      </c>
      <c r="D62" s="111">
        <v>0</v>
      </c>
      <c r="E62" s="20">
        <v>0</v>
      </c>
      <c r="F62" s="20">
        <v>0</v>
      </c>
      <c r="G62" s="20">
        <v>0</v>
      </c>
      <c r="H62" s="20">
        <v>0</v>
      </c>
      <c r="I62" s="20">
        <v>0</v>
      </c>
      <c r="J62" s="20">
        <v>0</v>
      </c>
      <c r="K62" s="20">
        <v>0</v>
      </c>
      <c r="L62" s="20">
        <v>0</v>
      </c>
      <c r="M62" s="20">
        <v>0</v>
      </c>
      <c r="N62" s="20">
        <v>0</v>
      </c>
      <c r="O62" s="20">
        <v>0</v>
      </c>
      <c r="P62" s="20">
        <v>0</v>
      </c>
      <c r="Q62" s="20">
        <v>0</v>
      </c>
      <c r="R62" s="20">
        <v>0</v>
      </c>
      <c r="S62" s="20">
        <v>0</v>
      </c>
      <c r="T62" s="20">
        <v>0</v>
      </c>
      <c r="U62" s="25">
        <f>'[1]thanh tan 24'!$BR$63-'[1]thanh tan 24'!$AP$63-'[1]thanh tan 24'!$AQ$63-'[1]thanh tan 24'!$AR$63-'[1]thanh tan 24'!$S$63-'[1]thanh tan 24'!$Q$63</f>
        <v>0</v>
      </c>
      <c r="V62" s="25">
        <f>'[1]thanh truc 24'!$BR$63-'[1]thanh truc 24'!$AP$63-'[1]thanh truc 24'!$AQ$63-'[1]thanh truc 24'!$AR$63-'[1]thanh truc 24'!$S$63-'[1]thanh truc 24'!$Q$63</f>
        <v>0</v>
      </c>
      <c r="W62" s="25">
        <f>'[1]thanh tam 24'!$BR$63-'[1]thanh tam 24'!$AP$63-'[1]thanh tam 24'!$AQ$63-'[1]thanh tam 24'!$AR$63-'[1]thanh tam 24'!$S$63-'[1]thanh tam 24'!$Q$63</f>
        <v>0</v>
      </c>
      <c r="X62" s="25">
        <f>'[1]thanh an 24'!$BR$63-'[1]thanh an 24'!$AP$63-'[1]thanh an 24'!$AQ$63-'[1]thanh an 24'!$AR$63-'[1]thanh an 24'!$S$63-'[1]thanh an 24'!$Q$63</f>
        <v>0</v>
      </c>
      <c r="Y62" s="25">
        <f>'[1]thanh tho 24'!$BR$63-'[1]thanh tho 24'!$AP$63-'[1]thanh tho 24'!$AQ$63-'[1]thanh tho 24'!$AR$63-'[1]thanh tho 24'!$S$63-'[1]thanh tho 24'!$Q$63</f>
        <v>0</v>
      </c>
      <c r="Z62" s="25">
        <f>'[1]thanh tien 24'!$BR$63-'[1]thanh tien 24'!$AP$63-'[1]thanh tien 24'!$AQ$63-'[1]thanh tien 24'!$AR$63-'[1]thanh tien 24'!$S$63-'[1]thanh tien 24'!$Q$63</f>
        <v>0</v>
      </c>
      <c r="AA62" s="25">
        <f>'[1]thanh long 24'!$BR$63-'[1]thanh long 24'!$AP$63-'[1]thanh long 24'!$AQ$63-'[1]thanh long 24'!$AR$63-'[1]thanh long 24'!$S$63-'[1]thanh long 24'!$Q$63</f>
        <v>0</v>
      </c>
      <c r="AB62" s="25">
        <f>'[1]thanh hung 24'!$BR$63-'[1]thanh hung 24'!$AP$63-'[1]thanh hung 24'!$AQ$63-'[1]thanh hung 24'!$AR$63-'[1]thanh hung 24'!$S$63-'[1]thanh hung 24'!$Q$63</f>
        <v>0</v>
      </c>
    </row>
    <row r="63" spans="1:28" ht="31.2" customHeight="1" x14ac:dyDescent="0.35">
      <c r="A63" s="22" t="s">
        <v>408</v>
      </c>
      <c r="B63" s="23" t="s">
        <v>409</v>
      </c>
      <c r="C63" s="9" t="s">
        <v>410</v>
      </c>
      <c r="D63" s="111">
        <v>0</v>
      </c>
      <c r="E63" s="20">
        <v>0</v>
      </c>
      <c r="F63" s="20">
        <v>0</v>
      </c>
      <c r="G63" s="20">
        <v>0</v>
      </c>
      <c r="H63" s="20">
        <v>0</v>
      </c>
      <c r="I63" s="20">
        <v>0</v>
      </c>
      <c r="J63" s="20">
        <v>0</v>
      </c>
      <c r="K63" s="20">
        <v>0</v>
      </c>
      <c r="L63" s="20">
        <v>0</v>
      </c>
      <c r="M63" s="20">
        <v>0</v>
      </c>
      <c r="N63" s="20">
        <v>0</v>
      </c>
      <c r="O63" s="20">
        <v>0</v>
      </c>
      <c r="P63" s="20">
        <v>0</v>
      </c>
      <c r="Q63" s="20">
        <v>0</v>
      </c>
      <c r="R63" s="20">
        <v>0</v>
      </c>
      <c r="S63" s="20">
        <v>0</v>
      </c>
      <c r="T63" s="20">
        <v>0</v>
      </c>
      <c r="U63" s="25">
        <f>'[1]thanh tan 24'!$BR$64-'[1]thanh tan 24'!$AP$64-'[1]thanh tan 24'!$AQ$64-'[1]thanh tan 24'!$AR$64-'[1]thanh tan 24'!$S$64-'[1]thanh tan 24'!$Q$64</f>
        <v>0</v>
      </c>
      <c r="V63" s="25">
        <f>'[1]thanh truc 24'!$BR$64-'[1]thanh truc 24'!$AP$64-'[1]thanh truc 24'!$AQ$64-'[1]thanh truc 24'!$AR$64-'[1]thanh truc 24'!$S$64-'[1]thanh truc 24'!$Q$64</f>
        <v>0</v>
      </c>
      <c r="W63" s="25">
        <f>'[1]thanh tam 24'!$BR$64-'[1]thanh tam 24'!$AP$64-'[1]thanh tam 24'!$AQ$64-'[1]thanh tam 24'!$AR$64-'[1]thanh tam 24'!$S$64-'[1]thanh tam 24'!$Q$64</f>
        <v>0</v>
      </c>
      <c r="X63" s="25">
        <f>'[1]thanh an 24'!$BR$64-'[1]thanh an 24'!$AP$64-'[1]thanh an 24'!$AQ$64-'[1]thanh an 24'!$AR$64-'[1]thanh an 24'!$S$64-'[1]thanh an 24'!$Q$64</f>
        <v>0</v>
      </c>
      <c r="Y63" s="25">
        <f>'[1]thanh tho 24'!$BR$64-'[1]thanh tho 24'!$AP$64-'[1]thanh tho 24'!$AQ$64-'[1]thanh tho 24'!$AR$64-'[1]thanh tho 24'!$S$64-'[1]thanh tho 24'!$Q$64</f>
        <v>0</v>
      </c>
      <c r="Z63" s="25">
        <f>'[1]thanh tien 24'!$BR$64-'[1]thanh tien 24'!$AP$64-'[1]thanh tien 24'!$AQ$64-'[1]thanh tien 24'!$AR$64-'[1]thanh tien 24'!$S$64-'[1]thanh tien 24'!$Q$64</f>
        <v>0</v>
      </c>
      <c r="AA63" s="25">
        <f>'[1]thanh long 24'!$BR$64-'[1]thanh long 24'!$AP$64-'[1]thanh long 24'!$AQ$64-'[1]thanh long 24'!$AR$64-'[1]thanh long 24'!$S$64-'[1]thanh long 24'!$Q$64</f>
        <v>0</v>
      </c>
      <c r="AB63" s="25">
        <f>'[1]thanh hung 24'!$BR$64-'[1]thanh hung 24'!$AP$64-'[1]thanh hung 24'!$AQ$64-'[1]thanh hung 24'!$AR$64-'[1]thanh hung 24'!$S$64-'[1]thanh hung 24'!$Q$64</f>
        <v>0</v>
      </c>
    </row>
    <row r="64" spans="1:28" ht="31.2" customHeight="1" x14ac:dyDescent="0.35">
      <c r="A64" s="22" t="s">
        <v>411</v>
      </c>
      <c r="B64" s="23" t="s">
        <v>412</v>
      </c>
      <c r="C64" s="9" t="s">
        <v>413</v>
      </c>
      <c r="D64" s="111">
        <v>0</v>
      </c>
      <c r="E64" s="20">
        <v>0</v>
      </c>
      <c r="F64" s="20">
        <v>0</v>
      </c>
      <c r="G64" s="20">
        <v>0</v>
      </c>
      <c r="H64" s="20">
        <v>0</v>
      </c>
      <c r="I64" s="20">
        <v>0</v>
      </c>
      <c r="J64" s="20">
        <v>0</v>
      </c>
      <c r="K64" s="20">
        <v>0</v>
      </c>
      <c r="L64" s="20">
        <v>0</v>
      </c>
      <c r="M64" s="20">
        <v>0</v>
      </c>
      <c r="N64" s="20">
        <v>0</v>
      </c>
      <c r="O64" s="20">
        <v>0</v>
      </c>
      <c r="P64" s="20">
        <v>0</v>
      </c>
      <c r="Q64" s="20">
        <v>0</v>
      </c>
      <c r="R64" s="20">
        <v>0</v>
      </c>
      <c r="S64" s="20">
        <v>0</v>
      </c>
      <c r="T64" s="20">
        <v>0</v>
      </c>
      <c r="U64" s="25">
        <f>'[1]thanh tan 24'!$BR$65-'[1]thanh tan 24'!$AP$65-'[1]thanh tan 24'!$AQ$65-'[1]thanh tan 24'!$AR$65-'[1]thanh tan 24'!$S$65-'[1]thanh tan 24'!$Q$65</f>
        <v>0</v>
      </c>
      <c r="V64" s="25">
        <f>'[1]thanh truc 24'!$BR$65-'[1]thanh truc 24'!$AP$65-'[1]thanh truc 24'!$AQ$65-'[1]thanh truc 24'!$AR$65-'[1]thanh truc 24'!$S$65-'[1]thanh truc 24'!$Q$65</f>
        <v>0</v>
      </c>
      <c r="W64" s="25">
        <f>'[1]thanh tam 24'!$BR$65-'[1]thanh tam 24'!$AP$65-'[1]thanh tam 24'!$AQ$65-'[1]thanh tam 24'!$AR$65-'[1]thanh tam 24'!$S$65-'[1]thanh tam 24'!$Q$65</f>
        <v>0</v>
      </c>
      <c r="X64" s="25">
        <f>'[1]thanh an 24'!$BR$65-'[1]thanh an 24'!$AP$65-'[1]thanh an 24'!$AQ$65-'[1]thanh an 24'!$AR$65-'[1]thanh an 24'!$S$65-'[1]thanh an 24'!$Q$65</f>
        <v>0</v>
      </c>
      <c r="Y64" s="25">
        <f>'[1]thanh tho 24'!$BR$65-'[1]thanh tho 24'!$AP$65-'[1]thanh tho 24'!$AQ$65-'[1]thanh tho 24'!$AR$65-'[1]thanh tho 24'!$S$65-'[1]thanh tho 24'!$Q$65</f>
        <v>0</v>
      </c>
      <c r="Z64" s="25">
        <f>'[1]thanh tien 24'!$BR$65-'[1]thanh tien 24'!$AP$65-'[1]thanh tien 24'!$AQ$65-'[1]thanh tien 24'!$AR$65-'[1]thanh tien 24'!$S$65-'[1]thanh tien 24'!$Q$65</f>
        <v>0</v>
      </c>
      <c r="AA64" s="25">
        <f>'[1]thanh long 24'!$BR$65-'[1]thanh long 24'!$AP$65-'[1]thanh long 24'!$AQ$65-'[1]thanh long 24'!$AR$65-'[1]thanh long 24'!$S$65-'[1]thanh long 24'!$Q$65</f>
        <v>0</v>
      </c>
      <c r="AB64" s="25">
        <f>'[1]thanh hung 24'!$BR$65-'[1]thanh hung 24'!$AP$65-'[1]thanh hung 24'!$AQ$65-'[1]thanh hung 24'!$AR$65-'[1]thanh hung 24'!$S$65-'[1]thanh hung 24'!$Q$65</f>
        <v>0</v>
      </c>
    </row>
    <row r="65" spans="1:28" ht="31.2" customHeight="1" x14ac:dyDescent="0.35">
      <c r="A65" s="22" t="s">
        <v>414</v>
      </c>
      <c r="B65" s="23" t="s">
        <v>415</v>
      </c>
      <c r="C65" s="9" t="s">
        <v>29</v>
      </c>
      <c r="D65" s="111">
        <v>0</v>
      </c>
      <c r="E65" s="20">
        <v>0</v>
      </c>
      <c r="F65" s="20">
        <v>0</v>
      </c>
      <c r="G65" s="20">
        <v>0</v>
      </c>
      <c r="H65" s="20">
        <v>0</v>
      </c>
      <c r="I65" s="20">
        <v>0</v>
      </c>
      <c r="J65" s="20">
        <v>0</v>
      </c>
      <c r="K65" s="20">
        <v>0</v>
      </c>
      <c r="L65" s="20">
        <v>0</v>
      </c>
      <c r="M65" s="20">
        <v>0</v>
      </c>
      <c r="N65" s="20">
        <v>0</v>
      </c>
      <c r="O65" s="20">
        <v>0</v>
      </c>
      <c r="P65" s="20">
        <v>0</v>
      </c>
      <c r="Q65" s="20">
        <v>0</v>
      </c>
      <c r="R65" s="20">
        <v>0</v>
      </c>
      <c r="S65" s="20">
        <v>0</v>
      </c>
      <c r="T65" s="20">
        <v>0</v>
      </c>
      <c r="U65" s="25">
        <f>'[1]thanh tan 24'!$BR$66-'[1]thanh tan 24'!$AP$66-'[1]thanh tan 24'!$AQ$66-'[1]thanh tan 24'!$AR$66-'[1]thanh tan 24'!$S$66-'[1]thanh tan 24'!$Q$66</f>
        <v>0</v>
      </c>
      <c r="V65" s="25">
        <f>'[1]thanh truc 24'!$BR$66-'[1]thanh truc 24'!$AP$66-'[1]thanh truc 24'!$AQ$66-'[1]thanh truc 24'!$AR$66-'[1]thanh truc 24'!$S$66-'[1]thanh truc 24'!$Q$66</f>
        <v>0</v>
      </c>
      <c r="W65" s="25">
        <f>'[1]thanh tam 24'!$BR$66-'[1]thanh tam 24'!$AP$66-'[1]thanh tam 24'!$AQ$66-'[1]thanh tam 24'!$AR$66-'[1]thanh tam 24'!$S$66-'[1]thanh tam 24'!$Q$66</f>
        <v>0</v>
      </c>
      <c r="X65" s="25">
        <f>'[1]thanh an 24'!$BR$66-'[1]thanh an 24'!$AP$66-'[1]thanh an 24'!$AQ$66-'[1]thanh an 24'!$AR$66-'[1]thanh an 24'!$S$66-'[1]thanh an 24'!$Q$66</f>
        <v>0</v>
      </c>
      <c r="Y65" s="25">
        <f>'[1]thanh tho 24'!$BR$66-'[1]thanh tho 24'!$AP$66-'[1]thanh tho 24'!$AQ$66-'[1]thanh tho 24'!$AR$66-'[1]thanh tho 24'!$S$66-'[1]thanh tho 24'!$Q$66</f>
        <v>0</v>
      </c>
      <c r="Z65" s="25">
        <f>'[1]thanh tien 24'!$BR$66-'[1]thanh tien 24'!$AP$66-'[1]thanh tien 24'!$AQ$66-'[1]thanh tien 24'!$AR$66-'[1]thanh tien 24'!$S$66-'[1]thanh tien 24'!$Q$66</f>
        <v>0</v>
      </c>
      <c r="AA65" s="25">
        <f>'[1]thanh long 24'!$BR$66-'[1]thanh long 24'!$AP$66-'[1]thanh long 24'!$AQ$66-'[1]thanh long 24'!$AR$66-'[1]thanh long 24'!$S$66-'[1]thanh long 24'!$Q$66</f>
        <v>0</v>
      </c>
      <c r="AB65" s="25">
        <f>'[1]thanh hung 24'!$BR$66-'[1]thanh hung 24'!$AP$66-'[1]thanh hung 24'!$AQ$66-'[1]thanh hung 24'!$AR$66-'[1]thanh hung 24'!$S$66-'[1]thanh hung 24'!$Q$66</f>
        <v>0</v>
      </c>
    </row>
    <row r="66" spans="1:28" ht="31.2" customHeight="1" x14ac:dyDescent="0.35">
      <c r="A66" s="22" t="s">
        <v>416</v>
      </c>
      <c r="B66" s="23" t="s">
        <v>417</v>
      </c>
      <c r="C66" s="9" t="s">
        <v>418</v>
      </c>
      <c r="D66" s="111">
        <v>0.44</v>
      </c>
      <c r="E66" s="20">
        <v>0</v>
      </c>
      <c r="F66" s="20">
        <v>0.12</v>
      </c>
      <c r="G66" s="20">
        <v>0</v>
      </c>
      <c r="H66" s="20">
        <v>0</v>
      </c>
      <c r="I66" s="20">
        <v>0.2</v>
      </c>
      <c r="J66" s="20">
        <v>0</v>
      </c>
      <c r="K66" s="20">
        <v>0</v>
      </c>
      <c r="L66" s="20">
        <v>0.01</v>
      </c>
      <c r="M66" s="20">
        <v>0.11</v>
      </c>
      <c r="N66" s="20">
        <v>0</v>
      </c>
      <c r="O66" s="20">
        <v>0</v>
      </c>
      <c r="P66" s="20">
        <v>0</v>
      </c>
      <c r="Q66" s="20">
        <v>0</v>
      </c>
      <c r="R66" s="20">
        <v>0</v>
      </c>
      <c r="S66" s="20">
        <v>0</v>
      </c>
      <c r="T66" s="20">
        <v>0</v>
      </c>
      <c r="U66" s="25">
        <f>'[1]thanh tan 24'!$BR$67-'[1]thanh tan 24'!$AP$67-'[1]thanh tan 24'!$AQ$67-'[1]thanh tan 24'!$AR$67-'[1]thanh tan 24'!$S$67-'[1]thanh tan 24'!$Q$67</f>
        <v>0</v>
      </c>
      <c r="V66" s="25">
        <f>'[1]thanh truc 24'!$BR$67-'[1]thanh truc 24'!$AP$67-'[1]thanh truc 24'!$AQ$67-'[1]thanh truc 24'!$AR$67-'[1]thanh truc 24'!$S$67-'[1]thanh truc 24'!$Q$67</f>
        <v>0</v>
      </c>
      <c r="W66" s="25">
        <f>'[1]thanh tam 24'!$BR$67-'[1]thanh tam 24'!$AP$67-'[1]thanh tam 24'!$AQ$67-'[1]thanh tam 24'!$AR$67-'[1]thanh tam 24'!$S$67-'[1]thanh tam 24'!$Q$67</f>
        <v>0</v>
      </c>
      <c r="X66" s="25">
        <f>'[1]thanh an 24'!$BR$67-'[1]thanh an 24'!$AP$67-'[1]thanh an 24'!$AQ$67-'[1]thanh an 24'!$AR$67-'[1]thanh an 24'!$S$67-'[1]thanh an 24'!$Q$67</f>
        <v>0</v>
      </c>
      <c r="Y66" s="25">
        <f>'[1]thanh tho 24'!$BR$67-'[1]thanh tho 24'!$AP$67-'[1]thanh tho 24'!$AQ$67-'[1]thanh tho 24'!$AR$67-'[1]thanh tho 24'!$S$67-'[1]thanh tho 24'!$Q$67</f>
        <v>0</v>
      </c>
      <c r="Z66" s="25">
        <f>'[1]thanh tien 24'!$BR$67-'[1]thanh tien 24'!$AP$67-'[1]thanh tien 24'!$AQ$67-'[1]thanh tien 24'!$AR$67-'[1]thanh tien 24'!$S$67-'[1]thanh tien 24'!$Q$67</f>
        <v>0</v>
      </c>
      <c r="AA66" s="25">
        <f>'[1]thanh long 24'!$BR$67-'[1]thanh long 24'!$AP$67-'[1]thanh long 24'!$AQ$67-'[1]thanh long 24'!$AR$67-'[1]thanh long 24'!$S$67-'[1]thanh long 24'!$Q$67</f>
        <v>0</v>
      </c>
      <c r="AB66" s="25">
        <f>'[1]thanh hung 24'!$BR$67-'[1]thanh hung 24'!$AP$67-'[1]thanh hung 24'!$AQ$67-'[1]thanh hung 24'!$AR$67-'[1]thanh hung 24'!$S$67-'[1]thanh hung 24'!$Q$67</f>
        <v>0</v>
      </c>
    </row>
    <row r="67" spans="1:28" ht="31.2" customHeight="1" x14ac:dyDescent="0.35">
      <c r="A67" s="22" t="s">
        <v>419</v>
      </c>
      <c r="B67" s="23" t="s">
        <v>420</v>
      </c>
      <c r="C67" s="9" t="s">
        <v>421</v>
      </c>
      <c r="D67" s="111">
        <v>0.67220000000000002</v>
      </c>
      <c r="E67" s="20">
        <v>0.1</v>
      </c>
      <c r="F67" s="20">
        <v>0</v>
      </c>
      <c r="G67" s="20">
        <v>0</v>
      </c>
      <c r="H67" s="20">
        <v>0</v>
      </c>
      <c r="I67" s="20">
        <v>0</v>
      </c>
      <c r="J67" s="20">
        <v>0</v>
      </c>
      <c r="K67" s="20">
        <v>0</v>
      </c>
      <c r="L67" s="20">
        <v>0.3</v>
      </c>
      <c r="M67" s="20">
        <v>0.1</v>
      </c>
      <c r="N67" s="20">
        <v>0</v>
      </c>
      <c r="O67" s="20">
        <v>0.09</v>
      </c>
      <c r="P67" s="20">
        <v>0</v>
      </c>
      <c r="Q67" s="20">
        <v>3.2199999999999999E-2</v>
      </c>
      <c r="R67" s="20">
        <v>0</v>
      </c>
      <c r="S67" s="20">
        <v>0.05</v>
      </c>
      <c r="T67" s="20">
        <v>0</v>
      </c>
      <c r="U67" s="25">
        <f t="shared" ref="U67:AB67" si="7">U69+U70</f>
        <v>0</v>
      </c>
      <c r="V67" s="25">
        <f t="shared" si="7"/>
        <v>0</v>
      </c>
      <c r="W67" s="25">
        <f t="shared" si="7"/>
        <v>0</v>
      </c>
      <c r="X67" s="25">
        <f t="shared" si="7"/>
        <v>0</v>
      </c>
      <c r="Y67" s="25">
        <f t="shared" si="7"/>
        <v>0</v>
      </c>
      <c r="Z67" s="25">
        <f t="shared" si="7"/>
        <v>0</v>
      </c>
      <c r="AA67" s="25">
        <f t="shared" si="7"/>
        <v>0</v>
      </c>
      <c r="AB67" s="25">
        <f t="shared" si="7"/>
        <v>0</v>
      </c>
    </row>
    <row r="68" spans="1:28" ht="31.2" customHeight="1" x14ac:dyDescent="0.35">
      <c r="A68" s="24"/>
      <c r="B68" s="15" t="s">
        <v>296</v>
      </c>
      <c r="C68" s="14"/>
      <c r="D68" s="111"/>
      <c r="E68" s="20"/>
      <c r="F68" s="20"/>
      <c r="G68" s="20"/>
      <c r="H68" s="20"/>
      <c r="I68" s="20"/>
      <c r="J68" s="20"/>
      <c r="K68" s="20"/>
      <c r="L68" s="20"/>
      <c r="M68" s="20"/>
      <c r="N68" s="20"/>
      <c r="O68" s="20"/>
      <c r="P68" s="20"/>
      <c r="Q68" s="20"/>
      <c r="R68" s="20"/>
      <c r="S68" s="20"/>
      <c r="T68" s="20"/>
      <c r="U68" s="25"/>
      <c r="V68" s="25"/>
      <c r="W68" s="25"/>
      <c r="X68" s="25"/>
      <c r="Y68" s="25"/>
      <c r="Z68" s="25"/>
      <c r="AA68" s="25"/>
      <c r="AB68" s="25"/>
    </row>
    <row r="69" spans="1:28" ht="31.2" customHeight="1" x14ac:dyDescent="0.35">
      <c r="A69" s="22" t="s">
        <v>423</v>
      </c>
      <c r="B69" s="23" t="s">
        <v>424</v>
      </c>
      <c r="C69" s="9" t="s">
        <v>422</v>
      </c>
      <c r="D69" s="130">
        <v>0</v>
      </c>
      <c r="E69" s="20">
        <v>0</v>
      </c>
      <c r="F69" s="20">
        <v>0</v>
      </c>
      <c r="G69" s="20">
        <v>0</v>
      </c>
      <c r="H69" s="20">
        <v>0</v>
      </c>
      <c r="I69" s="20">
        <v>0</v>
      </c>
      <c r="J69" s="20">
        <v>0</v>
      </c>
      <c r="K69" s="20">
        <v>0</v>
      </c>
      <c r="L69" s="20">
        <v>0</v>
      </c>
      <c r="M69" s="20">
        <v>0</v>
      </c>
      <c r="N69" s="20">
        <v>0</v>
      </c>
      <c r="O69" s="20">
        <v>0</v>
      </c>
      <c r="P69" s="20">
        <v>0</v>
      </c>
      <c r="Q69" s="20">
        <v>0</v>
      </c>
      <c r="R69" s="20">
        <v>0</v>
      </c>
      <c r="S69" s="20">
        <v>0</v>
      </c>
      <c r="T69" s="20">
        <v>0</v>
      </c>
      <c r="U69" s="25">
        <f>'[1]thanh tan 24'!$BR$70-'[1]thanh tan 24'!$AP$70-'[1]thanh tan 24'!$AQ$70-'[1]thanh tan 24'!$AR$70-'[1]thanh tan 24'!$S$70-'[1]thanh tan 24'!$Q$70</f>
        <v>0</v>
      </c>
      <c r="V69" s="25">
        <f>'[1]thanh truc 24'!$BR$70-'[1]thanh truc 24'!$AP$70-'[1]thanh truc 24'!$AQ$70-'[1]thanh truc 24'!$AR$70-'[1]thanh truc 24'!$S$70-'[1]thanh truc 24'!$Q$70</f>
        <v>0</v>
      </c>
      <c r="W69" s="25">
        <f>'[1]thanh tam 24'!$BR$70-'[1]thanh tam 24'!$AP$70-'[1]thanh tam 24'!$AQ$70-'[1]thanh tam 24'!$AR$70-'[1]thanh tam 24'!$S$70-'[1]thanh tam 24'!$Q$70</f>
        <v>0</v>
      </c>
      <c r="X69" s="25">
        <f>'[1]thanh an 24'!$BR$70-'[1]thanh an 24'!$AP$70-'[1]thanh an 24'!$AQ$70-'[1]thanh an 24'!$AR$70-'[1]thanh an 24'!$S$70-'[1]thanh an 24'!$Q$70</f>
        <v>0</v>
      </c>
      <c r="Y69" s="25">
        <f>'[1]thanh tho 24'!$BR$70-'[1]thanh tho 24'!$AP$70-'[1]thanh tho 24'!$AQ$70-'[1]thanh tho 24'!$AR$70-'[1]thanh tho 24'!$S$70-'[1]thanh tho 24'!$Q$70</f>
        <v>0</v>
      </c>
      <c r="Z69" s="25">
        <f>'[1]thanh tien 24'!$BR$70-'[1]thanh tien 24'!$AP$70-'[1]thanh tien 24'!$AQ$70-'[1]thanh tien 24'!$AR$70-'[1]thanh tien 24'!$S$70-'[1]thanh tien 24'!$Q$70</f>
        <v>0</v>
      </c>
      <c r="AA69" s="25">
        <f>'[1]thanh long 24'!$BR$70-'[1]thanh long 24'!$AP$70-'[1]thanh long 24'!$AQ$70-'[1]thanh long 24'!$AR$70-'[1]thanh long 24'!$S$70-'[1]thanh long 24'!$Q$70</f>
        <v>0</v>
      </c>
      <c r="AB69" s="25">
        <f>'[1]thanh hung 24'!$BR$70-'[1]thanh hung 24'!$AP$70-'[1]thanh hung 24'!$AQ$70-'[1]thanh hung 24'!$AR$70-'[1]thanh hung 24'!$S$70-'[1]thanh hung 24'!$Q$70</f>
        <v>0</v>
      </c>
    </row>
    <row r="70" spans="1:28" ht="31.2" customHeight="1" x14ac:dyDescent="0.35">
      <c r="A70" s="22" t="s">
        <v>425</v>
      </c>
      <c r="B70" s="23" t="s">
        <v>426</v>
      </c>
      <c r="C70" s="9" t="s">
        <v>427</v>
      </c>
      <c r="D70" s="130">
        <v>0.67220000000000002</v>
      </c>
      <c r="E70" s="20">
        <v>0.1</v>
      </c>
      <c r="F70" s="20">
        <v>0</v>
      </c>
      <c r="G70" s="20">
        <v>0</v>
      </c>
      <c r="H70" s="20">
        <v>0</v>
      </c>
      <c r="I70" s="20">
        <v>0</v>
      </c>
      <c r="J70" s="20">
        <v>0</v>
      </c>
      <c r="K70" s="20">
        <v>0</v>
      </c>
      <c r="L70" s="20">
        <v>0.3</v>
      </c>
      <c r="M70" s="20">
        <v>0.1</v>
      </c>
      <c r="N70" s="20">
        <v>0</v>
      </c>
      <c r="O70" s="20">
        <v>0.09</v>
      </c>
      <c r="P70" s="20">
        <v>0</v>
      </c>
      <c r="Q70" s="20">
        <v>3.2199999999999999E-2</v>
      </c>
      <c r="R70" s="20">
        <v>0</v>
      </c>
      <c r="S70" s="20">
        <v>0.05</v>
      </c>
      <c r="T70" s="20">
        <v>0</v>
      </c>
      <c r="U70" s="25">
        <f>'[1]thanh tan 24'!$BR$71-'[1]thanh tan 24'!$AP$71-'[1]thanh tan 24'!$AQ$71-'[1]thanh tan 24'!$AR$71-'[1]thanh tan 24'!$S$71-'[1]thanh tan 24'!$Q$71</f>
        <v>0</v>
      </c>
      <c r="V70" s="25">
        <f>'[1]thanh truc 24'!$BR$71-'[1]thanh truc 24'!$AP$71-'[1]thanh truc 24'!$AQ$71-'[1]thanh truc 24'!$AR$71-'[1]thanh truc 24'!$S$71-'[1]thanh truc 24'!$Q$71</f>
        <v>0</v>
      </c>
      <c r="W70" s="25">
        <f>'[1]thanh tam 24'!$BR$71-'[1]thanh tam 24'!$AP$71-'[1]thanh tam 24'!$AQ$71-'[1]thanh tam 24'!$AR$71-'[1]thanh tam 24'!$S$71-'[1]thanh tam 24'!$Q$71</f>
        <v>0</v>
      </c>
      <c r="X70" s="25">
        <f>'[1]thanh an 24'!$BR$71-'[1]thanh an 24'!$AP$71-'[1]thanh an 24'!$AQ$71-'[1]thanh an 24'!$AR$71-'[1]thanh an 24'!$S$71-'[1]thanh an 24'!$Q$71</f>
        <v>0</v>
      </c>
      <c r="Y70" s="25">
        <f>'[1]thanh tho 24'!$BR$71-'[1]thanh tho 24'!$AP$71-'[1]thanh tho 24'!$AQ$71-'[1]thanh tho 24'!$AR$71-'[1]thanh tho 24'!$S$71-'[1]thanh tho 24'!$Q$71</f>
        <v>0</v>
      </c>
      <c r="Z70" s="25">
        <f>'[1]thanh tien 24'!$BR$71-'[1]thanh tien 24'!$AP$71-'[1]thanh tien 24'!$AQ$71-'[1]thanh tien 24'!$AR$71-'[1]thanh tien 24'!$S$71-'[1]thanh tien 24'!$Q$71</f>
        <v>0</v>
      </c>
      <c r="AA70" s="25">
        <f>'[1]thanh long 24'!$BR$71-'[1]thanh long 24'!$AP$71-'[1]thanh long 24'!$AQ$71-'[1]thanh long 24'!$AR$71-'[1]thanh long 24'!$S$71-'[1]thanh long 24'!$Q$71</f>
        <v>0</v>
      </c>
      <c r="AB70" s="25">
        <f>'[1]thanh hung 24'!$BR$71-'[1]thanh hung 24'!$AP$71-'[1]thanh hung 24'!$AQ$71-'[1]thanh hung 24'!$AR$71-'[1]thanh hung 24'!$S$71-'[1]thanh hung 24'!$Q$71</f>
        <v>0</v>
      </c>
    </row>
    <row r="71" spans="1:28" ht="31.2" customHeight="1" x14ac:dyDescent="0.35">
      <c r="A71" s="9" t="s">
        <v>428</v>
      </c>
      <c r="B71" s="23" t="s">
        <v>429</v>
      </c>
      <c r="C71" s="9" t="s">
        <v>430</v>
      </c>
      <c r="D71" s="130">
        <v>0</v>
      </c>
      <c r="E71" s="20">
        <v>0</v>
      </c>
      <c r="F71" s="20">
        <v>0</v>
      </c>
      <c r="G71" s="20">
        <v>0</v>
      </c>
      <c r="H71" s="20">
        <v>0</v>
      </c>
      <c r="I71" s="20">
        <v>0</v>
      </c>
      <c r="J71" s="20">
        <v>0</v>
      </c>
      <c r="K71" s="20">
        <v>0</v>
      </c>
      <c r="L71" s="20">
        <v>0</v>
      </c>
      <c r="M71" s="20">
        <v>0</v>
      </c>
      <c r="N71" s="20">
        <v>0</v>
      </c>
      <c r="O71" s="20">
        <v>0</v>
      </c>
      <c r="P71" s="20">
        <v>0</v>
      </c>
      <c r="Q71" s="20">
        <v>0</v>
      </c>
      <c r="R71" s="20">
        <v>0</v>
      </c>
      <c r="S71" s="20">
        <v>0</v>
      </c>
      <c r="T71" s="20">
        <v>0</v>
      </c>
      <c r="U71" s="25">
        <f>'[1]thanh tan 24'!$BR$72-'[1]thanh tan 24'!$AP$72-'[1]thanh tan 24'!$AQ$72-'[1]thanh tan 24'!$AR$72-'[1]thanh tan 24'!$S$72-'[1]thanh tan 24'!$Q$72</f>
        <v>0</v>
      </c>
      <c r="V71" s="25">
        <f>'[1]thanh truc 24'!$BR$72-'[1]thanh truc 24'!$AP$72-'[1]thanh truc 24'!$AQ$72-'[1]thanh truc 24'!$AR$72-'[1]thanh truc 24'!$S$72-'[1]thanh truc 24'!$Q$72</f>
        <v>0</v>
      </c>
      <c r="W71" s="25">
        <f>'[1]thanh tam 24'!$BR$72-'[1]thanh tam 24'!$AP$72-'[1]thanh tam 24'!$AQ$72-'[1]thanh tam 24'!$AR$72-'[1]thanh tam 24'!$S$72-'[1]thanh tam 24'!$Q$72</f>
        <v>0</v>
      </c>
      <c r="X71" s="25">
        <f>'[1]thanh an 24'!$BR$72-'[1]thanh an 24'!$AP$72-'[1]thanh an 24'!$AQ$72-'[1]thanh an 24'!$AR$72-'[1]thanh an 24'!$S$72-'[1]thanh an 24'!$Q$72</f>
        <v>0</v>
      </c>
      <c r="Y71" s="25">
        <f>'[1]thanh tho 24'!$BR$72-'[1]thanh tho 24'!$AP$72-'[1]thanh tho 24'!$AQ$72-'[1]thanh tho 24'!$AR$72-'[1]thanh tho 24'!$S$72-'[1]thanh tho 24'!$Q$72</f>
        <v>0</v>
      </c>
      <c r="Z71" s="25">
        <f>'[1]thanh tien 24'!$BR$72-'[1]thanh tien 24'!$AP$72-'[1]thanh tien 24'!$AQ$72-'[1]thanh tien 24'!$AR$72-'[1]thanh tien 24'!$S$72-'[1]thanh tien 24'!$Q$72</f>
        <v>0</v>
      </c>
      <c r="AA71" s="25">
        <f>'[1]thanh long 24'!$BR$72-'[1]thanh long 24'!$AP$72-'[1]thanh long 24'!$AQ$72-'[1]thanh long 24'!$AR$72-'[1]thanh long 24'!$S$72-'[1]thanh long 24'!$Q$72</f>
        <v>0</v>
      </c>
      <c r="AB71" s="25">
        <f>'[1]thanh hung 24'!$BR$72-'[1]thanh hung 24'!$AP$72-'[1]thanh hung 24'!$AQ$72-'[1]thanh hung 24'!$AR$72-'[1]thanh hung 24'!$S$72-'[1]thanh hung 24'!$Q$72</f>
        <v>0</v>
      </c>
    </row>
  </sheetData>
  <mergeCells count="7">
    <mergeCell ref="A2:Y2"/>
    <mergeCell ref="A3:Y3"/>
    <mergeCell ref="A5:A6"/>
    <mergeCell ref="B5:B6"/>
    <mergeCell ref="C5:C6"/>
    <mergeCell ref="D5:D6"/>
    <mergeCell ref="E5:Y5"/>
  </mergeCells>
  <phoneticPr fontId="32" type="noConversion"/>
  <pageMargins left="0.70866141732283472" right="0.31496062992125984" top="0.35433070866141736" bottom="0.35433070866141736" header="0.31496062992125984" footer="0.31496062992125984"/>
  <pageSetup paperSize="8" scale="76" fitToHeight="0" orientation="landscape" horizontalDpi="24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BE35"/>
  <sheetViews>
    <sheetView showZeros="0" tabSelected="1" topLeftCell="A13" zoomScale="70" zoomScaleNormal="70" workbookViewId="0">
      <pane xSplit="1" topLeftCell="B1" activePane="topRight" state="frozen"/>
      <selection activeCell="O10" sqref="O10"/>
      <selection pane="topRight" activeCell="O10" sqref="O10"/>
    </sheetView>
  </sheetViews>
  <sheetFormatPr defaultColWidth="8.81640625" defaultRowHeight="15.6" x14ac:dyDescent="0.35"/>
  <cols>
    <col min="1" max="1" width="5.1796875" style="72" customWidth="1"/>
    <col min="2" max="2" width="49.81640625" style="72" customWidth="1"/>
    <col min="3" max="3" width="11.453125" style="72" customWidth="1"/>
    <col min="4" max="4" width="10.81640625" style="72" customWidth="1"/>
    <col min="5" max="19" width="10.1796875" style="72" customWidth="1"/>
    <col min="20" max="20" width="9.54296875" style="72" customWidth="1"/>
    <col min="21" max="23" width="7.1796875" style="72" hidden="1" customWidth="1"/>
    <col min="24" max="24" width="2" style="72" hidden="1" customWidth="1"/>
    <col min="25" max="25" width="7.90625" style="72" hidden="1" customWidth="1"/>
    <col min="26" max="16384" width="8.81640625" style="72"/>
  </cols>
  <sheetData>
    <row r="1" spans="1:57" x14ac:dyDescent="0.35">
      <c r="A1" s="65" t="s">
        <v>489</v>
      </c>
    </row>
    <row r="2" spans="1:57" ht="17.399999999999999" x14ac:dyDescent="0.35">
      <c r="A2" s="292" t="s">
        <v>490</v>
      </c>
      <c r="B2" s="292"/>
      <c r="C2" s="292"/>
      <c r="D2" s="292"/>
      <c r="E2" s="292"/>
      <c r="F2" s="292"/>
      <c r="G2" s="292"/>
      <c r="H2" s="292"/>
      <c r="I2" s="292"/>
      <c r="J2" s="292"/>
      <c r="K2" s="292"/>
      <c r="L2" s="292"/>
      <c r="M2" s="292"/>
      <c r="N2" s="292"/>
      <c r="O2" s="292"/>
      <c r="P2" s="292"/>
      <c r="Q2" s="292"/>
      <c r="R2" s="292"/>
      <c r="S2" s="292"/>
      <c r="T2" s="292"/>
      <c r="U2" s="292"/>
      <c r="V2" s="292"/>
      <c r="W2" s="292"/>
      <c r="X2" s="292"/>
      <c r="Y2" s="292"/>
    </row>
    <row r="3" spans="1:57" ht="17.399999999999999" x14ac:dyDescent="0.35">
      <c r="A3" s="292" t="s">
        <v>491</v>
      </c>
      <c r="B3" s="292"/>
      <c r="C3" s="292"/>
      <c r="D3" s="292"/>
      <c r="E3" s="292"/>
      <c r="F3" s="292"/>
      <c r="G3" s="292"/>
      <c r="H3" s="292"/>
      <c r="I3" s="292"/>
      <c r="J3" s="292"/>
      <c r="K3" s="292"/>
      <c r="L3" s="292"/>
      <c r="M3" s="292"/>
      <c r="N3" s="292"/>
      <c r="O3" s="292"/>
      <c r="P3" s="292"/>
      <c r="Q3" s="292"/>
      <c r="R3" s="292"/>
      <c r="S3" s="292"/>
      <c r="T3" s="292"/>
      <c r="U3" s="292"/>
      <c r="V3" s="292"/>
      <c r="W3" s="292"/>
      <c r="X3" s="292"/>
      <c r="Y3" s="292"/>
    </row>
    <row r="4" spans="1:57" s="120" customFormat="1" ht="18" x14ac:dyDescent="0.3">
      <c r="A4" s="76"/>
      <c r="B4" s="76"/>
      <c r="C4" s="76"/>
      <c r="D4" s="121"/>
      <c r="E4" s="76"/>
      <c r="F4" s="76"/>
      <c r="G4" s="76"/>
      <c r="H4" s="76"/>
      <c r="I4" s="76"/>
      <c r="J4" s="76"/>
      <c r="K4" s="76"/>
      <c r="L4" s="76"/>
      <c r="M4" s="76"/>
      <c r="N4" s="76"/>
      <c r="O4" s="76"/>
      <c r="P4" s="76"/>
      <c r="Q4" s="76"/>
      <c r="R4" s="76"/>
      <c r="T4" s="103" t="s">
        <v>1</v>
      </c>
      <c r="Y4" s="121" t="s">
        <v>486</v>
      </c>
    </row>
    <row r="5" spans="1:57" s="120" customFormat="1" ht="15.6" customHeight="1" x14ac:dyDescent="0.3">
      <c r="A5" s="278" t="s">
        <v>288</v>
      </c>
      <c r="B5" s="278" t="s">
        <v>289</v>
      </c>
      <c r="C5" s="279" t="s">
        <v>4</v>
      </c>
      <c r="D5" s="279" t="s">
        <v>290</v>
      </c>
      <c r="E5" s="280" t="s">
        <v>291</v>
      </c>
      <c r="F5" s="281"/>
      <c r="G5" s="281"/>
      <c r="H5" s="281"/>
      <c r="I5" s="281"/>
      <c r="J5" s="281"/>
      <c r="K5" s="281"/>
      <c r="L5" s="281"/>
      <c r="M5" s="281"/>
      <c r="N5" s="281"/>
      <c r="O5" s="281"/>
      <c r="P5" s="281"/>
      <c r="Q5" s="281"/>
      <c r="R5" s="281"/>
      <c r="S5" s="281"/>
      <c r="T5" s="281"/>
      <c r="U5" s="281"/>
      <c r="V5" s="281"/>
      <c r="W5" s="281"/>
      <c r="X5" s="281"/>
      <c r="Y5" s="293"/>
    </row>
    <row r="6" spans="1:57" s="120" customFormat="1" ht="46.8" x14ac:dyDescent="0.3">
      <c r="A6" s="278"/>
      <c r="B6" s="278"/>
      <c r="C6" s="279"/>
      <c r="D6" s="279"/>
      <c r="E6" s="12" t="s">
        <v>292</v>
      </c>
      <c r="F6" s="12" t="s">
        <v>33</v>
      </c>
      <c r="G6" s="12" t="s">
        <v>54</v>
      </c>
      <c r="H6" s="12" t="s">
        <v>68</v>
      </c>
      <c r="I6" s="12" t="s">
        <v>39</v>
      </c>
      <c r="J6" s="12" t="s">
        <v>45</v>
      </c>
      <c r="K6" s="12" t="s">
        <v>51</v>
      </c>
      <c r="L6" s="12" t="s">
        <v>66</v>
      </c>
      <c r="M6" s="12" t="s">
        <v>64</v>
      </c>
      <c r="N6" s="12" t="s">
        <v>41</v>
      </c>
      <c r="O6" s="12" t="s">
        <v>47</v>
      </c>
      <c r="P6" s="12" t="s">
        <v>43</v>
      </c>
      <c r="Q6" s="12" t="s">
        <v>62</v>
      </c>
      <c r="R6" s="12" t="s">
        <v>60</v>
      </c>
      <c r="S6" s="12" t="s">
        <v>35</v>
      </c>
      <c r="T6" s="12" t="s">
        <v>56</v>
      </c>
      <c r="U6" s="12">
        <v>5</v>
      </c>
      <c r="V6" s="12">
        <v>4</v>
      </c>
      <c r="W6" s="12">
        <v>3</v>
      </c>
      <c r="X6" s="12">
        <v>2</v>
      </c>
      <c r="Y6" s="12">
        <v>1</v>
      </c>
      <c r="BE6" s="122"/>
    </row>
    <row r="7" spans="1:57" s="120" customFormat="1" ht="18.600000000000001" customHeight="1" x14ac:dyDescent="0.3">
      <c r="A7" s="45">
        <v>-1</v>
      </c>
      <c r="B7" s="45">
        <v>-2</v>
      </c>
      <c r="C7" s="45">
        <v>-3</v>
      </c>
      <c r="D7" s="14" t="s">
        <v>580</v>
      </c>
      <c r="E7" s="45">
        <v>-5</v>
      </c>
      <c r="F7" s="45">
        <v>-6</v>
      </c>
      <c r="G7" s="45">
        <v>-7</v>
      </c>
      <c r="H7" s="45">
        <v>-8</v>
      </c>
      <c r="I7" s="45">
        <v>-9</v>
      </c>
      <c r="J7" s="45">
        <v>-10</v>
      </c>
      <c r="K7" s="45">
        <v>-11</v>
      </c>
      <c r="L7" s="45">
        <v>-12</v>
      </c>
      <c r="M7" s="45">
        <v>-13</v>
      </c>
      <c r="N7" s="45">
        <v>-14</v>
      </c>
      <c r="O7" s="45">
        <v>-15</v>
      </c>
      <c r="P7" s="45">
        <v>-16</v>
      </c>
      <c r="Q7" s="45">
        <v>-17</v>
      </c>
      <c r="R7" s="45">
        <v>-18</v>
      </c>
      <c r="S7" s="45">
        <v>-19</v>
      </c>
      <c r="T7" s="45">
        <v>-20</v>
      </c>
      <c r="U7" s="45">
        <v>-21</v>
      </c>
      <c r="V7" s="45">
        <v>-22</v>
      </c>
      <c r="W7" s="45">
        <v>-23</v>
      </c>
      <c r="X7" s="45">
        <v>-24</v>
      </c>
      <c r="Y7" s="45">
        <v>-25</v>
      </c>
    </row>
    <row r="8" spans="1:57" ht="30" customHeight="1" x14ac:dyDescent="0.35">
      <c r="A8" s="12">
        <v>1</v>
      </c>
      <c r="B8" s="27" t="s">
        <v>493</v>
      </c>
      <c r="C8" s="12" t="s">
        <v>494</v>
      </c>
      <c r="D8" s="61">
        <v>172.84506999999999</v>
      </c>
      <c r="E8" s="61">
        <v>22.5732</v>
      </c>
      <c r="F8" s="61">
        <v>19.068899999999999</v>
      </c>
      <c r="G8" s="61">
        <v>10.160499999999999</v>
      </c>
      <c r="H8" s="61">
        <v>2.2936999999999999</v>
      </c>
      <c r="I8" s="61">
        <v>7.3400000000000007</v>
      </c>
      <c r="J8" s="61">
        <v>5.7130000000000001</v>
      </c>
      <c r="K8" s="61">
        <v>2.0499999999999998</v>
      </c>
      <c r="L8" s="61">
        <v>9.68</v>
      </c>
      <c r="M8" s="61">
        <v>51.563559999999995</v>
      </c>
      <c r="N8" s="61">
        <v>5.4204300000000005</v>
      </c>
      <c r="O8" s="61">
        <v>2.0386000000000002</v>
      </c>
      <c r="P8" s="61">
        <v>2.6165000000000003</v>
      </c>
      <c r="Q8" s="61">
        <v>8.2166800000000002</v>
      </c>
      <c r="R8" s="61">
        <v>0.13999999999999999</v>
      </c>
      <c r="S8" s="61">
        <v>14.62</v>
      </c>
      <c r="T8" s="61">
        <v>9.35</v>
      </c>
      <c r="U8" s="61">
        <v>0</v>
      </c>
      <c r="V8" s="61">
        <v>0</v>
      </c>
      <c r="W8" s="61">
        <v>0</v>
      </c>
      <c r="X8" s="61">
        <v>0</v>
      </c>
      <c r="Y8" s="61">
        <v>0</v>
      </c>
      <c r="Z8" s="131"/>
    </row>
    <row r="9" spans="1:57" ht="30" customHeight="1" x14ac:dyDescent="0.35">
      <c r="A9" s="12"/>
      <c r="B9" s="23" t="s">
        <v>296</v>
      </c>
      <c r="C9" s="12"/>
      <c r="D9" s="61"/>
      <c r="E9" s="61"/>
      <c r="F9" s="61"/>
      <c r="G9" s="61"/>
      <c r="H9" s="61"/>
      <c r="I9" s="61"/>
      <c r="J9" s="61"/>
      <c r="K9" s="61"/>
      <c r="L9" s="61"/>
      <c r="M9" s="61"/>
      <c r="N9" s="61"/>
      <c r="O9" s="61"/>
      <c r="P9" s="61"/>
      <c r="Q9" s="61"/>
      <c r="R9" s="61"/>
      <c r="S9" s="61"/>
      <c r="T9" s="61"/>
      <c r="U9" s="61"/>
      <c r="V9" s="61"/>
      <c r="W9" s="61"/>
      <c r="X9" s="61"/>
      <c r="Y9" s="61"/>
      <c r="Z9" s="131"/>
    </row>
    <row r="10" spans="1:57" ht="30" customHeight="1" x14ac:dyDescent="0.35">
      <c r="A10" s="9" t="s">
        <v>31</v>
      </c>
      <c r="B10" s="23" t="s">
        <v>297</v>
      </c>
      <c r="C10" s="9" t="s">
        <v>495</v>
      </c>
      <c r="D10" s="66">
        <v>23.679300000000001</v>
      </c>
      <c r="E10" s="66">
        <v>9.1677</v>
      </c>
      <c r="F10" s="66">
        <v>6.2688999999999995</v>
      </c>
      <c r="G10" s="66">
        <v>0.2863</v>
      </c>
      <c r="H10" s="66">
        <v>0.46789999999999998</v>
      </c>
      <c r="I10" s="66">
        <v>2.42</v>
      </c>
      <c r="J10" s="66">
        <v>0.71300000000000008</v>
      </c>
      <c r="K10" s="66">
        <v>0</v>
      </c>
      <c r="L10" s="66">
        <v>0.63</v>
      </c>
      <c r="M10" s="66">
        <v>2.6319999999999997</v>
      </c>
      <c r="N10" s="66">
        <v>0.25950000000000001</v>
      </c>
      <c r="O10" s="66">
        <v>0.25700000000000001</v>
      </c>
      <c r="P10" s="66">
        <v>0.1235</v>
      </c>
      <c r="Q10" s="66">
        <v>0.06</v>
      </c>
      <c r="R10" s="66">
        <v>0</v>
      </c>
      <c r="S10" s="66">
        <v>0.39349999999999996</v>
      </c>
      <c r="T10" s="66">
        <v>0</v>
      </c>
      <c r="U10" s="132">
        <v>0</v>
      </c>
      <c r="V10" s="132">
        <v>0</v>
      </c>
      <c r="W10" s="132">
        <v>0</v>
      </c>
      <c r="X10" s="132">
        <v>0</v>
      </c>
      <c r="Y10" s="132">
        <v>0</v>
      </c>
      <c r="Z10" s="131"/>
    </row>
    <row r="11" spans="1:57" s="76" customFormat="1" ht="30" customHeight="1" x14ac:dyDescent="0.35">
      <c r="A11" s="14"/>
      <c r="B11" s="15" t="s">
        <v>496</v>
      </c>
      <c r="C11" s="14" t="s">
        <v>497</v>
      </c>
      <c r="D11" s="123">
        <v>18.129300000000001</v>
      </c>
      <c r="E11" s="123">
        <v>6.8377000000000008</v>
      </c>
      <c r="F11" s="123">
        <v>5.3289</v>
      </c>
      <c r="G11" s="123">
        <v>0.25629999999999997</v>
      </c>
      <c r="H11" s="123">
        <v>0.46789999999999998</v>
      </c>
      <c r="I11" s="123">
        <v>0.17000000000000007</v>
      </c>
      <c r="J11" s="123">
        <v>0.71300000000000008</v>
      </c>
      <c r="K11" s="123">
        <v>0</v>
      </c>
      <c r="L11" s="123">
        <v>0.63</v>
      </c>
      <c r="M11" s="123">
        <v>2.6319999999999997</v>
      </c>
      <c r="N11" s="123">
        <v>0.25950000000000001</v>
      </c>
      <c r="O11" s="123">
        <v>0.25700000000000001</v>
      </c>
      <c r="P11" s="123">
        <v>0.1235</v>
      </c>
      <c r="Q11" s="123">
        <v>0.06</v>
      </c>
      <c r="R11" s="123">
        <v>0</v>
      </c>
      <c r="S11" s="123">
        <v>0.39349999999999996</v>
      </c>
      <c r="T11" s="123">
        <v>0</v>
      </c>
      <c r="U11" s="133">
        <v>0</v>
      </c>
      <c r="V11" s="133">
        <v>0</v>
      </c>
      <c r="W11" s="133">
        <v>0</v>
      </c>
      <c r="X11" s="133">
        <v>0</v>
      </c>
      <c r="Y11" s="133">
        <v>0</v>
      </c>
      <c r="Z11" s="131"/>
    </row>
    <row r="12" spans="1:57" ht="30" customHeight="1" x14ac:dyDescent="0.35">
      <c r="A12" s="9" t="s">
        <v>37</v>
      </c>
      <c r="B12" s="23" t="s">
        <v>498</v>
      </c>
      <c r="C12" s="9" t="s">
        <v>499</v>
      </c>
      <c r="D12" s="66">
        <v>26.052969999999995</v>
      </c>
      <c r="E12" s="66">
        <v>6.0754999999999999</v>
      </c>
      <c r="F12" s="66">
        <v>1.25</v>
      </c>
      <c r="G12" s="66">
        <v>0.10199999999999999</v>
      </c>
      <c r="H12" s="66">
        <v>0.92580000000000007</v>
      </c>
      <c r="I12" s="66">
        <v>1.25</v>
      </c>
      <c r="J12" s="66">
        <v>0</v>
      </c>
      <c r="K12" s="66">
        <v>0</v>
      </c>
      <c r="L12" s="66">
        <v>0.36</v>
      </c>
      <c r="M12" s="66">
        <v>14.437629999999997</v>
      </c>
      <c r="N12" s="66">
        <v>0.12054000000000001</v>
      </c>
      <c r="O12" s="66">
        <v>0.81</v>
      </c>
      <c r="P12" s="66">
        <v>0</v>
      </c>
      <c r="Q12" s="66">
        <v>0</v>
      </c>
      <c r="R12" s="66">
        <v>0</v>
      </c>
      <c r="S12" s="66">
        <v>0.20150000000000001</v>
      </c>
      <c r="T12" s="66">
        <v>0.52</v>
      </c>
      <c r="U12" s="132">
        <v>0</v>
      </c>
      <c r="V12" s="132">
        <v>0</v>
      </c>
      <c r="W12" s="132">
        <v>0</v>
      </c>
      <c r="X12" s="132">
        <v>0</v>
      </c>
      <c r="Y12" s="132">
        <v>0</v>
      </c>
      <c r="Z12" s="131"/>
    </row>
    <row r="13" spans="1:57" ht="30" customHeight="1" x14ac:dyDescent="0.35">
      <c r="A13" s="9" t="s">
        <v>271</v>
      </c>
      <c r="B13" s="23" t="s">
        <v>308</v>
      </c>
      <c r="C13" s="9" t="s">
        <v>500</v>
      </c>
      <c r="D13" s="66">
        <v>6.6820900000000005</v>
      </c>
      <c r="E13" s="66">
        <v>1.23</v>
      </c>
      <c r="F13" s="66">
        <v>0.02</v>
      </c>
      <c r="G13" s="66">
        <v>0</v>
      </c>
      <c r="H13" s="66">
        <v>0</v>
      </c>
      <c r="I13" s="66">
        <v>0.28000000000000003</v>
      </c>
      <c r="J13" s="66">
        <v>0</v>
      </c>
      <c r="K13" s="66">
        <v>0</v>
      </c>
      <c r="L13" s="66">
        <v>0.22999999999999998</v>
      </c>
      <c r="M13" s="66">
        <v>3.1759200000000001</v>
      </c>
      <c r="N13" s="66">
        <v>0.09</v>
      </c>
      <c r="O13" s="66">
        <v>0</v>
      </c>
      <c r="P13" s="66">
        <v>0.47299999999999998</v>
      </c>
      <c r="Q13" s="66">
        <v>3.3169999999999998E-2</v>
      </c>
      <c r="R13" s="66">
        <v>0.12</v>
      </c>
      <c r="S13" s="66">
        <v>0.53</v>
      </c>
      <c r="T13" s="66">
        <v>0.5</v>
      </c>
      <c r="U13" s="132">
        <v>0</v>
      </c>
      <c r="V13" s="132">
        <v>0</v>
      </c>
      <c r="W13" s="132">
        <v>0</v>
      </c>
      <c r="X13" s="132">
        <v>0</v>
      </c>
      <c r="Y13" s="132">
        <v>0</v>
      </c>
      <c r="Z13" s="131"/>
    </row>
    <row r="14" spans="1:57" ht="30" customHeight="1" x14ac:dyDescent="0.35">
      <c r="A14" s="9" t="s">
        <v>310</v>
      </c>
      <c r="B14" s="23" t="s">
        <v>311</v>
      </c>
      <c r="C14" s="9" t="s">
        <v>501</v>
      </c>
      <c r="D14" s="66">
        <v>11.030000000000001</v>
      </c>
      <c r="E14" s="66">
        <v>0</v>
      </c>
      <c r="F14" s="66">
        <v>0</v>
      </c>
      <c r="G14" s="66">
        <v>0</v>
      </c>
      <c r="H14" s="66">
        <v>0</v>
      </c>
      <c r="I14" s="66">
        <v>0</v>
      </c>
      <c r="J14" s="66">
        <v>0</v>
      </c>
      <c r="K14" s="66">
        <v>0</v>
      </c>
      <c r="L14" s="66">
        <v>0</v>
      </c>
      <c r="M14" s="66">
        <v>0</v>
      </c>
      <c r="N14" s="66">
        <v>3.9365399999999999</v>
      </c>
      <c r="O14" s="66">
        <v>0</v>
      </c>
      <c r="P14" s="66">
        <v>0</v>
      </c>
      <c r="Q14" s="66">
        <v>7.0934600000000003</v>
      </c>
      <c r="R14" s="66">
        <v>0</v>
      </c>
      <c r="S14" s="66">
        <v>0</v>
      </c>
      <c r="T14" s="66">
        <v>0</v>
      </c>
      <c r="U14" s="132">
        <v>0</v>
      </c>
      <c r="V14" s="132">
        <v>0</v>
      </c>
      <c r="W14" s="132">
        <v>0</v>
      </c>
      <c r="X14" s="132">
        <v>0</v>
      </c>
      <c r="Y14" s="132">
        <v>0</v>
      </c>
      <c r="Z14" s="131"/>
    </row>
    <row r="15" spans="1:57" ht="30" customHeight="1" x14ac:dyDescent="0.35">
      <c r="A15" s="9" t="s">
        <v>312</v>
      </c>
      <c r="B15" s="23" t="s">
        <v>313</v>
      </c>
      <c r="C15" s="9" t="s">
        <v>502</v>
      </c>
      <c r="D15" s="66">
        <v>4.87</v>
      </c>
      <c r="E15" s="66">
        <v>4.87</v>
      </c>
      <c r="F15" s="66">
        <v>0</v>
      </c>
      <c r="G15" s="66">
        <v>0</v>
      </c>
      <c r="H15" s="66">
        <v>0</v>
      </c>
      <c r="I15" s="66">
        <v>0</v>
      </c>
      <c r="J15" s="66">
        <v>0</v>
      </c>
      <c r="K15" s="66">
        <v>0</v>
      </c>
      <c r="L15" s="66">
        <v>0</v>
      </c>
      <c r="M15" s="66">
        <v>0</v>
      </c>
      <c r="N15" s="66">
        <v>0</v>
      </c>
      <c r="O15" s="66">
        <v>0</v>
      </c>
      <c r="P15" s="66">
        <v>0</v>
      </c>
      <c r="Q15" s="66">
        <v>0</v>
      </c>
      <c r="R15" s="66">
        <v>0</v>
      </c>
      <c r="S15" s="66">
        <v>0</v>
      </c>
      <c r="T15" s="66">
        <v>0</v>
      </c>
      <c r="U15" s="132">
        <v>0</v>
      </c>
      <c r="V15" s="132">
        <v>0</v>
      </c>
      <c r="W15" s="132">
        <v>0</v>
      </c>
      <c r="X15" s="132">
        <v>0</v>
      </c>
      <c r="Y15" s="132">
        <v>0</v>
      </c>
      <c r="Z15" s="131"/>
    </row>
    <row r="16" spans="1:57" s="76" customFormat="1" ht="30" customHeight="1" x14ac:dyDescent="0.35">
      <c r="A16" s="9" t="s">
        <v>272</v>
      </c>
      <c r="B16" s="23" t="s">
        <v>314</v>
      </c>
      <c r="C16" s="9" t="s">
        <v>503</v>
      </c>
      <c r="D16" s="66">
        <v>100.00881</v>
      </c>
      <c r="E16" s="66">
        <v>1.1000000000000001</v>
      </c>
      <c r="F16" s="66">
        <v>11.53</v>
      </c>
      <c r="G16" s="66">
        <v>9.7721999999999998</v>
      </c>
      <c r="H16" s="66">
        <v>0.9</v>
      </c>
      <c r="I16" s="66">
        <v>3.36</v>
      </c>
      <c r="J16" s="66">
        <v>5</v>
      </c>
      <c r="K16" s="66">
        <v>2.0499999999999998</v>
      </c>
      <c r="L16" s="66">
        <v>8.4599999999999991</v>
      </c>
      <c r="M16" s="66">
        <v>31.25</v>
      </c>
      <c r="N16" s="66">
        <v>0.92093000000000003</v>
      </c>
      <c r="O16" s="66">
        <v>0.94159999999999999</v>
      </c>
      <c r="P16" s="66">
        <v>2.02</v>
      </c>
      <c r="Q16" s="66">
        <v>0.95907999999999993</v>
      </c>
      <c r="R16" s="66">
        <v>0.02</v>
      </c>
      <c r="S16" s="66">
        <v>13.395</v>
      </c>
      <c r="T16" s="66">
        <v>8.33</v>
      </c>
      <c r="U16" s="132">
        <v>0</v>
      </c>
      <c r="V16" s="132">
        <v>0</v>
      </c>
      <c r="W16" s="132">
        <v>0</v>
      </c>
      <c r="X16" s="132">
        <v>0</v>
      </c>
      <c r="Y16" s="132">
        <v>0</v>
      </c>
      <c r="Z16" s="134"/>
    </row>
    <row r="17" spans="1:26" ht="30" customHeight="1" x14ac:dyDescent="0.35">
      <c r="A17" s="14"/>
      <c r="B17" s="15" t="s">
        <v>315</v>
      </c>
      <c r="C17" s="14" t="s">
        <v>504</v>
      </c>
      <c r="D17" s="66">
        <v>0</v>
      </c>
      <c r="E17" s="66">
        <v>0</v>
      </c>
      <c r="F17" s="66">
        <v>0</v>
      </c>
      <c r="G17" s="66">
        <v>0</v>
      </c>
      <c r="H17" s="66">
        <v>0</v>
      </c>
      <c r="I17" s="66">
        <v>0</v>
      </c>
      <c r="J17" s="66">
        <v>0</v>
      </c>
      <c r="K17" s="66">
        <v>0</v>
      </c>
      <c r="L17" s="66">
        <v>0</v>
      </c>
      <c r="M17" s="66">
        <v>0</v>
      </c>
      <c r="N17" s="66">
        <v>0</v>
      </c>
      <c r="O17" s="66">
        <v>0</v>
      </c>
      <c r="P17" s="66">
        <v>0</v>
      </c>
      <c r="Q17" s="66">
        <v>0</v>
      </c>
      <c r="R17" s="66">
        <v>0</v>
      </c>
      <c r="S17" s="66">
        <v>0</v>
      </c>
      <c r="T17" s="66">
        <v>0</v>
      </c>
      <c r="U17" s="115">
        <v>0</v>
      </c>
      <c r="V17" s="115">
        <v>0</v>
      </c>
      <c r="W17" s="115">
        <v>0</v>
      </c>
      <c r="X17" s="115">
        <v>0</v>
      </c>
      <c r="Y17" s="115">
        <v>0</v>
      </c>
      <c r="Z17" s="131"/>
    </row>
    <row r="18" spans="1:26" ht="30" customHeight="1" x14ac:dyDescent="0.35">
      <c r="A18" s="9" t="s">
        <v>273</v>
      </c>
      <c r="B18" s="23" t="s">
        <v>317</v>
      </c>
      <c r="C18" s="9" t="s">
        <v>505</v>
      </c>
      <c r="D18" s="66">
        <v>0.52190000000000003</v>
      </c>
      <c r="E18" s="66">
        <v>0.13</v>
      </c>
      <c r="F18" s="66">
        <v>0</v>
      </c>
      <c r="G18" s="66">
        <v>0</v>
      </c>
      <c r="H18" s="66">
        <v>0</v>
      </c>
      <c r="I18" s="66">
        <v>0.03</v>
      </c>
      <c r="J18" s="66">
        <v>0</v>
      </c>
      <c r="K18" s="66">
        <v>0</v>
      </c>
      <c r="L18" s="66">
        <v>0</v>
      </c>
      <c r="M18" s="66">
        <v>6.8010000000000001E-2</v>
      </c>
      <c r="N18" s="66">
        <v>9.2920000000000003E-2</v>
      </c>
      <c r="O18" s="66">
        <v>0.03</v>
      </c>
      <c r="P18" s="66">
        <v>0</v>
      </c>
      <c r="Q18" s="66">
        <v>7.0970000000000005E-2</v>
      </c>
      <c r="R18" s="66">
        <v>0</v>
      </c>
      <c r="S18" s="66">
        <v>0.1</v>
      </c>
      <c r="T18" s="66">
        <v>0</v>
      </c>
      <c r="U18" s="132"/>
      <c r="V18" s="132"/>
      <c r="W18" s="132"/>
      <c r="X18" s="132"/>
      <c r="Y18" s="132"/>
      <c r="Z18" s="131"/>
    </row>
    <row r="19" spans="1:26" ht="30" customHeight="1" x14ac:dyDescent="0.35">
      <c r="A19" s="9" t="s">
        <v>274</v>
      </c>
      <c r="B19" s="23" t="s">
        <v>319</v>
      </c>
      <c r="C19" s="9" t="s">
        <v>506</v>
      </c>
      <c r="D19" s="66">
        <v>0</v>
      </c>
      <c r="E19" s="66">
        <v>0</v>
      </c>
      <c r="F19" s="66">
        <v>0</v>
      </c>
      <c r="G19" s="66">
        <v>0</v>
      </c>
      <c r="H19" s="66">
        <v>0</v>
      </c>
      <c r="I19" s="66">
        <v>0</v>
      </c>
      <c r="J19" s="66">
        <v>0</v>
      </c>
      <c r="K19" s="66">
        <v>0</v>
      </c>
      <c r="L19" s="66">
        <v>0</v>
      </c>
      <c r="M19" s="66">
        <v>0</v>
      </c>
      <c r="N19" s="66">
        <v>0</v>
      </c>
      <c r="O19" s="66">
        <v>0</v>
      </c>
      <c r="P19" s="66">
        <v>0</v>
      </c>
      <c r="Q19" s="66">
        <v>0</v>
      </c>
      <c r="R19" s="66">
        <v>0</v>
      </c>
      <c r="S19" s="66">
        <v>0</v>
      </c>
      <c r="T19" s="66">
        <v>0</v>
      </c>
      <c r="U19" s="132">
        <v>0</v>
      </c>
      <c r="V19" s="132">
        <v>0</v>
      </c>
      <c r="W19" s="132">
        <v>0</v>
      </c>
      <c r="X19" s="132">
        <v>0</v>
      </c>
      <c r="Y19" s="132">
        <v>0</v>
      </c>
      <c r="Z19" s="131"/>
    </row>
    <row r="20" spans="1:26" ht="30" customHeight="1" x14ac:dyDescent="0.35">
      <c r="A20" s="9" t="s">
        <v>275</v>
      </c>
      <c r="B20" s="23" t="s">
        <v>507</v>
      </c>
      <c r="C20" s="9" t="s">
        <v>508</v>
      </c>
      <c r="D20" s="66">
        <v>0</v>
      </c>
      <c r="E20" s="66">
        <v>0</v>
      </c>
      <c r="F20" s="66">
        <v>0</v>
      </c>
      <c r="G20" s="66">
        <v>0</v>
      </c>
      <c r="H20" s="66">
        <v>0</v>
      </c>
      <c r="I20" s="66">
        <v>0</v>
      </c>
      <c r="J20" s="66">
        <v>0</v>
      </c>
      <c r="K20" s="66">
        <v>0</v>
      </c>
      <c r="L20" s="66">
        <v>0</v>
      </c>
      <c r="M20" s="66">
        <v>0</v>
      </c>
      <c r="N20" s="66">
        <v>0</v>
      </c>
      <c r="O20" s="66">
        <v>0</v>
      </c>
      <c r="P20" s="66">
        <v>0</v>
      </c>
      <c r="Q20" s="66">
        <v>0</v>
      </c>
      <c r="R20" s="66">
        <v>0</v>
      </c>
      <c r="S20" s="66">
        <v>0</v>
      </c>
      <c r="T20" s="66">
        <v>0</v>
      </c>
      <c r="U20" s="132">
        <v>0</v>
      </c>
      <c r="V20" s="132">
        <v>0</v>
      </c>
      <c r="W20" s="132">
        <v>0</v>
      </c>
      <c r="X20" s="132">
        <v>0</v>
      </c>
      <c r="Y20" s="132">
        <v>0</v>
      </c>
      <c r="Z20" s="131"/>
    </row>
    <row r="21" spans="1:26" ht="30" customHeight="1" x14ac:dyDescent="0.35">
      <c r="A21" s="9" t="s">
        <v>276</v>
      </c>
      <c r="B21" s="23" t="s">
        <v>323</v>
      </c>
      <c r="C21" s="9" t="s">
        <v>509</v>
      </c>
      <c r="D21" s="66">
        <v>0</v>
      </c>
      <c r="E21" s="66">
        <v>0</v>
      </c>
      <c r="F21" s="66">
        <v>0</v>
      </c>
      <c r="G21" s="66">
        <v>0</v>
      </c>
      <c r="H21" s="66">
        <v>0</v>
      </c>
      <c r="I21" s="66">
        <v>0</v>
      </c>
      <c r="J21" s="66">
        <v>0</v>
      </c>
      <c r="K21" s="66">
        <v>0</v>
      </c>
      <c r="L21" s="66">
        <v>0</v>
      </c>
      <c r="M21" s="66">
        <v>0</v>
      </c>
      <c r="N21" s="66">
        <v>0</v>
      </c>
      <c r="O21" s="66">
        <v>0</v>
      </c>
      <c r="P21" s="66">
        <v>0</v>
      </c>
      <c r="Q21" s="66">
        <v>0</v>
      </c>
      <c r="R21" s="66">
        <v>0</v>
      </c>
      <c r="S21" s="66">
        <v>0</v>
      </c>
      <c r="T21" s="66">
        <v>0</v>
      </c>
      <c r="U21" s="132">
        <v>0</v>
      </c>
      <c r="V21" s="132">
        <v>0</v>
      </c>
      <c r="W21" s="132">
        <v>0</v>
      </c>
      <c r="X21" s="132">
        <v>0</v>
      </c>
      <c r="Y21" s="132">
        <v>0</v>
      </c>
      <c r="Z21" s="131"/>
    </row>
    <row r="22" spans="1:26" ht="30" customHeight="1" x14ac:dyDescent="0.35">
      <c r="A22" s="12">
        <v>2</v>
      </c>
      <c r="B22" s="27" t="s">
        <v>510</v>
      </c>
      <c r="C22" s="12"/>
      <c r="D22" s="61">
        <v>5.6</v>
      </c>
      <c r="E22" s="61">
        <v>0</v>
      </c>
      <c r="F22" s="61">
        <v>0</v>
      </c>
      <c r="G22" s="61">
        <v>0</v>
      </c>
      <c r="H22" s="61">
        <v>0</v>
      </c>
      <c r="I22" s="61">
        <v>0</v>
      </c>
      <c r="J22" s="61">
        <v>0</v>
      </c>
      <c r="K22" s="61">
        <v>0</v>
      </c>
      <c r="L22" s="61">
        <v>0</v>
      </c>
      <c r="M22" s="61">
        <v>5.6</v>
      </c>
      <c r="N22" s="61">
        <v>0</v>
      </c>
      <c r="O22" s="61">
        <v>0</v>
      </c>
      <c r="P22" s="61">
        <v>0</v>
      </c>
      <c r="Q22" s="61">
        <v>0</v>
      </c>
      <c r="R22" s="61">
        <v>0</v>
      </c>
      <c r="S22" s="61">
        <v>0</v>
      </c>
      <c r="T22" s="61">
        <v>0</v>
      </c>
      <c r="U22" s="132">
        <v>0</v>
      </c>
      <c r="V22" s="132">
        <v>0</v>
      </c>
      <c r="W22" s="132">
        <v>0</v>
      </c>
      <c r="X22" s="132">
        <v>0</v>
      </c>
      <c r="Y22" s="132">
        <v>0</v>
      </c>
      <c r="Z22" s="131"/>
    </row>
    <row r="23" spans="1:26" ht="30" customHeight="1" x14ac:dyDescent="0.35">
      <c r="A23" s="9"/>
      <c r="B23" s="15" t="s">
        <v>296</v>
      </c>
      <c r="C23" s="9"/>
      <c r="D23" s="66"/>
      <c r="E23" s="66"/>
      <c r="F23" s="66"/>
      <c r="G23" s="66"/>
      <c r="H23" s="66"/>
      <c r="I23" s="66"/>
      <c r="J23" s="66"/>
      <c r="K23" s="66"/>
      <c r="L23" s="66"/>
      <c r="M23" s="66"/>
      <c r="N23" s="66"/>
      <c r="O23" s="66"/>
      <c r="P23" s="66"/>
      <c r="Q23" s="66"/>
      <c r="R23" s="66"/>
      <c r="S23" s="66"/>
      <c r="T23" s="66"/>
      <c r="U23" s="132">
        <v>0</v>
      </c>
      <c r="V23" s="132">
        <v>0</v>
      </c>
      <c r="W23" s="132">
        <v>0</v>
      </c>
      <c r="X23" s="132">
        <v>0</v>
      </c>
      <c r="Y23" s="132">
        <v>0</v>
      </c>
      <c r="Z23" s="131"/>
    </row>
    <row r="24" spans="1:26" s="76" customFormat="1" ht="42" customHeight="1" x14ac:dyDescent="0.35">
      <c r="A24" s="9" t="s">
        <v>72</v>
      </c>
      <c r="B24" s="23" t="s">
        <v>511</v>
      </c>
      <c r="C24" s="9" t="s">
        <v>512</v>
      </c>
      <c r="D24" s="66">
        <v>0</v>
      </c>
      <c r="E24" s="66">
        <v>0</v>
      </c>
      <c r="F24" s="66">
        <v>0</v>
      </c>
      <c r="G24" s="66">
        <v>0</v>
      </c>
      <c r="H24" s="66">
        <v>0</v>
      </c>
      <c r="I24" s="66">
        <v>0</v>
      </c>
      <c r="J24" s="66">
        <v>0</v>
      </c>
      <c r="K24" s="66">
        <v>0</v>
      </c>
      <c r="L24" s="66">
        <v>0</v>
      </c>
      <c r="M24" s="66">
        <v>0</v>
      </c>
      <c r="N24" s="66">
        <v>0</v>
      </c>
      <c r="O24" s="66">
        <v>0</v>
      </c>
      <c r="P24" s="66">
        <v>0</v>
      </c>
      <c r="Q24" s="66">
        <v>0</v>
      </c>
      <c r="R24" s="66">
        <v>0</v>
      </c>
      <c r="S24" s="66">
        <v>0</v>
      </c>
      <c r="T24" s="66">
        <v>0</v>
      </c>
      <c r="U24" s="132">
        <v>0</v>
      </c>
      <c r="V24" s="132">
        <v>0</v>
      </c>
      <c r="W24" s="132">
        <v>0</v>
      </c>
      <c r="X24" s="132">
        <v>0</v>
      </c>
      <c r="Y24" s="132">
        <v>0</v>
      </c>
      <c r="Z24" s="134"/>
    </row>
    <row r="25" spans="1:26" s="65" customFormat="1" ht="42" customHeight="1" x14ac:dyDescent="0.35">
      <c r="A25" s="9" t="s">
        <v>328</v>
      </c>
      <c r="B25" s="23" t="s">
        <v>513</v>
      </c>
      <c r="C25" s="9" t="s">
        <v>514</v>
      </c>
      <c r="D25" s="66">
        <v>0</v>
      </c>
      <c r="E25" s="66">
        <v>0</v>
      </c>
      <c r="F25" s="66">
        <v>0</v>
      </c>
      <c r="G25" s="66">
        <v>0</v>
      </c>
      <c r="H25" s="66">
        <v>0</v>
      </c>
      <c r="I25" s="66">
        <v>0</v>
      </c>
      <c r="J25" s="66">
        <v>0</v>
      </c>
      <c r="K25" s="66">
        <v>0</v>
      </c>
      <c r="L25" s="66">
        <v>0</v>
      </c>
      <c r="M25" s="66">
        <v>0</v>
      </c>
      <c r="N25" s="66">
        <v>0</v>
      </c>
      <c r="O25" s="66">
        <v>0</v>
      </c>
      <c r="P25" s="66">
        <v>0</v>
      </c>
      <c r="Q25" s="66">
        <v>0</v>
      </c>
      <c r="R25" s="66">
        <v>0</v>
      </c>
      <c r="S25" s="66">
        <v>0</v>
      </c>
      <c r="T25" s="66">
        <v>0</v>
      </c>
      <c r="U25" s="61">
        <v>0</v>
      </c>
      <c r="V25" s="61">
        <v>0</v>
      </c>
      <c r="W25" s="61">
        <v>0</v>
      </c>
      <c r="X25" s="61">
        <v>0</v>
      </c>
      <c r="Y25" s="61">
        <v>0</v>
      </c>
      <c r="Z25" s="135"/>
    </row>
    <row r="26" spans="1:26" s="65" customFormat="1" ht="42" customHeight="1" x14ac:dyDescent="0.35">
      <c r="A26" s="9" t="s">
        <v>330</v>
      </c>
      <c r="B26" s="23" t="s">
        <v>515</v>
      </c>
      <c r="C26" s="9" t="s">
        <v>516</v>
      </c>
      <c r="D26" s="66">
        <v>0</v>
      </c>
      <c r="E26" s="66">
        <v>0</v>
      </c>
      <c r="F26" s="66">
        <v>0</v>
      </c>
      <c r="G26" s="66">
        <v>0</v>
      </c>
      <c r="H26" s="66">
        <v>0</v>
      </c>
      <c r="I26" s="66">
        <v>0</v>
      </c>
      <c r="J26" s="66">
        <v>0</v>
      </c>
      <c r="K26" s="66">
        <v>0</v>
      </c>
      <c r="L26" s="66">
        <v>0</v>
      </c>
      <c r="M26" s="66">
        <v>0</v>
      </c>
      <c r="N26" s="66">
        <v>0</v>
      </c>
      <c r="O26" s="66">
        <v>0</v>
      </c>
      <c r="P26" s="66">
        <v>0</v>
      </c>
      <c r="Q26" s="66">
        <v>0</v>
      </c>
      <c r="R26" s="66">
        <v>0</v>
      </c>
      <c r="S26" s="66">
        <v>0</v>
      </c>
      <c r="T26" s="66">
        <v>0</v>
      </c>
      <c r="U26" s="61">
        <v>0</v>
      </c>
      <c r="V26" s="61">
        <v>0</v>
      </c>
      <c r="W26" s="61">
        <v>0</v>
      </c>
      <c r="X26" s="61">
        <v>0</v>
      </c>
      <c r="Y26" s="61">
        <v>0</v>
      </c>
      <c r="Z26" s="135"/>
    </row>
    <row r="27" spans="1:26" s="65" customFormat="1" ht="42" customHeight="1" x14ac:dyDescent="0.35">
      <c r="A27" s="9" t="s">
        <v>332</v>
      </c>
      <c r="B27" s="23" t="s">
        <v>517</v>
      </c>
      <c r="C27" s="9" t="s">
        <v>518</v>
      </c>
      <c r="D27" s="66">
        <v>5.6</v>
      </c>
      <c r="E27" s="66">
        <v>0</v>
      </c>
      <c r="F27" s="66">
        <v>0</v>
      </c>
      <c r="G27" s="66">
        <v>0</v>
      </c>
      <c r="H27" s="66">
        <v>0</v>
      </c>
      <c r="I27" s="66">
        <v>0</v>
      </c>
      <c r="J27" s="66">
        <v>0</v>
      </c>
      <c r="K27" s="66">
        <v>0</v>
      </c>
      <c r="L27" s="66">
        <v>0</v>
      </c>
      <c r="M27" s="66">
        <v>5.6</v>
      </c>
      <c r="N27" s="66">
        <v>0</v>
      </c>
      <c r="O27" s="66">
        <v>0</v>
      </c>
      <c r="P27" s="66">
        <v>0</v>
      </c>
      <c r="Q27" s="66">
        <v>0</v>
      </c>
      <c r="R27" s="66">
        <v>0</v>
      </c>
      <c r="S27" s="66">
        <v>0</v>
      </c>
      <c r="T27" s="66">
        <v>0</v>
      </c>
      <c r="U27" s="115"/>
      <c r="V27" s="115"/>
      <c r="W27" s="115"/>
      <c r="X27" s="115"/>
      <c r="Y27" s="115"/>
      <c r="Z27" s="135"/>
    </row>
    <row r="28" spans="1:26" s="65" customFormat="1" ht="30" customHeight="1" x14ac:dyDescent="0.35">
      <c r="A28" s="14"/>
      <c r="B28" s="15" t="s">
        <v>315</v>
      </c>
      <c r="C28" s="14" t="s">
        <v>519</v>
      </c>
      <c r="D28" s="66">
        <v>0</v>
      </c>
      <c r="E28" s="66">
        <v>0</v>
      </c>
      <c r="F28" s="66">
        <v>0</v>
      </c>
      <c r="G28" s="66">
        <v>0</v>
      </c>
      <c r="H28" s="66">
        <v>0</v>
      </c>
      <c r="I28" s="66">
        <v>0</v>
      </c>
      <c r="J28" s="66">
        <v>0</v>
      </c>
      <c r="K28" s="66">
        <v>0</v>
      </c>
      <c r="L28" s="66">
        <v>0</v>
      </c>
      <c r="M28" s="66">
        <v>0</v>
      </c>
      <c r="N28" s="66">
        <v>0</v>
      </c>
      <c r="O28" s="66">
        <v>0</v>
      </c>
      <c r="P28" s="66">
        <v>0</v>
      </c>
      <c r="Q28" s="66">
        <v>0</v>
      </c>
      <c r="R28" s="66">
        <v>0</v>
      </c>
      <c r="S28" s="66">
        <v>0</v>
      </c>
      <c r="T28" s="66">
        <v>0</v>
      </c>
      <c r="U28" s="66">
        <v>0</v>
      </c>
      <c r="V28" s="66">
        <v>0</v>
      </c>
      <c r="W28" s="66">
        <v>0</v>
      </c>
      <c r="X28" s="66">
        <v>0</v>
      </c>
      <c r="Y28" s="66">
        <v>0</v>
      </c>
      <c r="Z28" s="135"/>
    </row>
    <row r="29" spans="1:26" s="65" customFormat="1" ht="37.950000000000003" customHeight="1" x14ac:dyDescent="0.35">
      <c r="A29" s="136" t="s">
        <v>520</v>
      </c>
      <c r="B29" s="27" t="s">
        <v>521</v>
      </c>
      <c r="C29" s="12" t="s">
        <v>522</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61">
        <v>0</v>
      </c>
      <c r="U29" s="66">
        <v>0</v>
      </c>
      <c r="V29" s="66">
        <v>0</v>
      </c>
      <c r="W29" s="66">
        <v>0</v>
      </c>
      <c r="X29" s="66">
        <v>0</v>
      </c>
      <c r="Y29" s="66">
        <v>0</v>
      </c>
      <c r="Z29" s="135"/>
    </row>
    <row r="30" spans="1:26" s="65" customFormat="1" ht="43.95" customHeight="1" x14ac:dyDescent="0.35">
      <c r="A30" s="136" t="s">
        <v>523</v>
      </c>
      <c r="B30" s="27" t="s">
        <v>524</v>
      </c>
      <c r="C30" s="12"/>
      <c r="D30" s="61">
        <v>0.6090000000000062</v>
      </c>
      <c r="E30" s="61">
        <v>0.16500000000000625</v>
      </c>
      <c r="F30" s="61">
        <v>0</v>
      </c>
      <c r="G30" s="61">
        <v>0.21429999999999999</v>
      </c>
      <c r="H30" s="61">
        <v>0.19969999999999999</v>
      </c>
      <c r="I30" s="61">
        <v>0</v>
      </c>
      <c r="J30" s="61">
        <v>0</v>
      </c>
      <c r="K30" s="61">
        <v>0</v>
      </c>
      <c r="L30" s="61">
        <v>0</v>
      </c>
      <c r="M30" s="61">
        <v>0.03</v>
      </c>
      <c r="N30" s="61">
        <v>0</v>
      </c>
      <c r="O30" s="61">
        <v>0</v>
      </c>
      <c r="P30" s="61">
        <v>0</v>
      </c>
      <c r="Q30" s="61">
        <v>0</v>
      </c>
      <c r="R30" s="61">
        <v>0</v>
      </c>
      <c r="S30" s="61">
        <v>0</v>
      </c>
      <c r="T30" s="61">
        <v>0</v>
      </c>
      <c r="U30" s="66">
        <v>0</v>
      </c>
      <c r="V30" s="66">
        <v>0</v>
      </c>
      <c r="W30" s="66">
        <v>0</v>
      </c>
      <c r="X30" s="66">
        <v>0</v>
      </c>
      <c r="Y30" s="66">
        <v>0</v>
      </c>
      <c r="Z30" s="135"/>
    </row>
    <row r="31" spans="1:26" ht="51.6" customHeight="1" x14ac:dyDescent="0.35">
      <c r="A31" s="9" t="s">
        <v>144</v>
      </c>
      <c r="B31" s="23" t="s">
        <v>525</v>
      </c>
      <c r="C31" s="12" t="s">
        <v>526</v>
      </c>
      <c r="D31" s="66"/>
      <c r="E31" s="66"/>
      <c r="F31" s="66"/>
      <c r="G31" s="66"/>
      <c r="H31" s="66"/>
      <c r="I31" s="66"/>
      <c r="J31" s="66"/>
      <c r="K31" s="66"/>
      <c r="L31" s="66"/>
      <c r="M31" s="66"/>
      <c r="N31" s="66"/>
      <c r="O31" s="66"/>
      <c r="P31" s="66"/>
      <c r="Q31" s="66"/>
      <c r="R31" s="66"/>
      <c r="S31" s="66"/>
      <c r="T31" s="66"/>
      <c r="U31" s="137"/>
      <c r="V31" s="137"/>
      <c r="W31" s="137"/>
      <c r="X31" s="137"/>
      <c r="Y31" s="137"/>
      <c r="Z31" s="131"/>
    </row>
    <row r="32" spans="1:26" ht="51.6" customHeight="1" x14ac:dyDescent="0.35">
      <c r="A32" s="9" t="s">
        <v>145</v>
      </c>
      <c r="B32" s="23" t="s">
        <v>527</v>
      </c>
      <c r="C32" s="12" t="s">
        <v>528</v>
      </c>
      <c r="D32" s="66">
        <v>0.57900000000000618</v>
      </c>
      <c r="E32" s="66">
        <v>0.16500000000000625</v>
      </c>
      <c r="F32" s="66">
        <v>0</v>
      </c>
      <c r="G32" s="66">
        <v>0.21429999999999999</v>
      </c>
      <c r="H32" s="66">
        <v>0.19969999999999999</v>
      </c>
      <c r="I32" s="66">
        <v>0</v>
      </c>
      <c r="J32" s="66">
        <v>0</v>
      </c>
      <c r="K32" s="66">
        <v>0</v>
      </c>
      <c r="L32" s="66">
        <v>0</v>
      </c>
      <c r="M32" s="66">
        <v>0</v>
      </c>
      <c r="N32" s="66">
        <v>0</v>
      </c>
      <c r="O32" s="66">
        <v>0</v>
      </c>
      <c r="P32" s="66">
        <v>0</v>
      </c>
      <c r="Q32" s="66">
        <v>0</v>
      </c>
      <c r="R32" s="66">
        <v>0</v>
      </c>
      <c r="S32" s="66">
        <v>0</v>
      </c>
      <c r="T32" s="66">
        <v>0</v>
      </c>
    </row>
    <row r="33" spans="1:20" ht="51.6" customHeight="1" x14ac:dyDescent="0.35">
      <c r="A33" s="9" t="s">
        <v>529</v>
      </c>
      <c r="B33" s="23" t="s">
        <v>530</v>
      </c>
      <c r="C33" s="12" t="s">
        <v>531</v>
      </c>
      <c r="D33" s="66">
        <v>0</v>
      </c>
      <c r="E33" s="66">
        <v>0</v>
      </c>
      <c r="F33" s="66">
        <v>0</v>
      </c>
      <c r="G33" s="66">
        <v>0</v>
      </c>
      <c r="H33" s="66">
        <v>0</v>
      </c>
      <c r="I33" s="66">
        <v>0</v>
      </c>
      <c r="J33" s="66">
        <v>0</v>
      </c>
      <c r="K33" s="66">
        <v>0</v>
      </c>
      <c r="L33" s="66">
        <v>0</v>
      </c>
      <c r="M33" s="66">
        <v>0</v>
      </c>
      <c r="N33" s="66">
        <v>0</v>
      </c>
      <c r="O33" s="66">
        <v>0</v>
      </c>
      <c r="P33" s="66">
        <v>0</v>
      </c>
      <c r="Q33" s="66">
        <v>0</v>
      </c>
      <c r="R33" s="66">
        <v>0</v>
      </c>
      <c r="S33" s="66">
        <v>0</v>
      </c>
      <c r="T33" s="66">
        <v>0</v>
      </c>
    </row>
    <row r="34" spans="1:20" ht="51.6" customHeight="1" x14ac:dyDescent="0.35">
      <c r="A34" s="9" t="s">
        <v>532</v>
      </c>
      <c r="B34" s="23" t="s">
        <v>533</v>
      </c>
      <c r="C34" s="12" t="s">
        <v>531</v>
      </c>
      <c r="D34" s="66">
        <v>0.03</v>
      </c>
      <c r="E34" s="66">
        <v>0</v>
      </c>
      <c r="F34" s="66">
        <v>0</v>
      </c>
      <c r="G34" s="66">
        <v>0</v>
      </c>
      <c r="H34" s="66">
        <v>0</v>
      </c>
      <c r="I34" s="66">
        <v>0</v>
      </c>
      <c r="J34" s="66">
        <v>0</v>
      </c>
      <c r="K34" s="66">
        <v>0</v>
      </c>
      <c r="L34" s="66">
        <v>0</v>
      </c>
      <c r="M34" s="66">
        <v>0.03</v>
      </c>
      <c r="N34" s="66">
        <v>0</v>
      </c>
      <c r="O34" s="66">
        <v>0</v>
      </c>
      <c r="P34" s="66">
        <v>0</v>
      </c>
      <c r="Q34" s="66">
        <v>0</v>
      </c>
      <c r="R34" s="66">
        <v>0</v>
      </c>
      <c r="S34" s="66">
        <v>0</v>
      </c>
      <c r="T34" s="66">
        <v>0</v>
      </c>
    </row>
    <row r="35" spans="1:20" ht="51.6" customHeight="1" x14ac:dyDescent="0.35">
      <c r="A35" s="9" t="s">
        <v>534</v>
      </c>
      <c r="B35" s="23" t="s">
        <v>535</v>
      </c>
      <c r="C35" s="12" t="s">
        <v>536</v>
      </c>
      <c r="D35" s="66">
        <v>0</v>
      </c>
      <c r="E35" s="66">
        <v>0</v>
      </c>
      <c r="F35" s="66">
        <v>0</v>
      </c>
      <c r="G35" s="66">
        <v>0</v>
      </c>
      <c r="H35" s="66">
        <v>0</v>
      </c>
      <c r="I35" s="66">
        <v>0</v>
      </c>
      <c r="J35" s="66">
        <v>0</v>
      </c>
      <c r="K35" s="66">
        <v>0</v>
      </c>
      <c r="L35" s="66">
        <v>0</v>
      </c>
      <c r="M35" s="66">
        <v>0</v>
      </c>
      <c r="N35" s="66">
        <v>0</v>
      </c>
      <c r="O35" s="66">
        <v>0</v>
      </c>
      <c r="P35" s="66">
        <v>0</v>
      </c>
      <c r="Q35" s="66">
        <v>0</v>
      </c>
      <c r="R35" s="66">
        <v>0</v>
      </c>
      <c r="S35" s="66">
        <v>0</v>
      </c>
      <c r="T35" s="66">
        <v>0</v>
      </c>
    </row>
  </sheetData>
  <mergeCells count="7">
    <mergeCell ref="A2:Y2"/>
    <mergeCell ref="A3:Y3"/>
    <mergeCell ref="A5:A6"/>
    <mergeCell ref="B5:B6"/>
    <mergeCell ref="C5:C6"/>
    <mergeCell ref="D5:D6"/>
    <mergeCell ref="E5:Y5"/>
  </mergeCells>
  <printOptions horizontalCentered="1"/>
  <pageMargins left="0.52" right="0.46" top="0.75" bottom="0.75" header="0.3" footer="0.3"/>
  <pageSetup paperSize="8" scale="65"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CB80"/>
  <sheetViews>
    <sheetView showZeros="0" tabSelected="1" zoomScale="70" zoomScaleNormal="70" workbookViewId="0">
      <pane xSplit="4" ySplit="7" topLeftCell="AW54" activePane="bottomRight" state="frozen"/>
      <selection activeCell="O10" sqref="O10"/>
      <selection pane="topRight" activeCell="O10" sqref="O10"/>
      <selection pane="bottomLeft" activeCell="O10" sqref="O10"/>
      <selection pane="bottomRight" activeCell="O10" sqref="O10"/>
    </sheetView>
  </sheetViews>
  <sheetFormatPr defaultColWidth="8.81640625" defaultRowHeight="15.6" x14ac:dyDescent="0.35"/>
  <cols>
    <col min="1" max="1" width="6.1796875" style="5" bestFit="1" customWidth="1"/>
    <col min="2" max="2" width="34.36328125" style="6" customWidth="1"/>
    <col min="3" max="3" width="5.453125" style="5" customWidth="1"/>
    <col min="4" max="4" width="11" style="6" customWidth="1"/>
    <col min="5" max="5" width="9.6328125" style="6" customWidth="1"/>
    <col min="6" max="6" width="8" style="6" customWidth="1"/>
    <col min="7" max="7" width="8.1796875" style="6" customWidth="1"/>
    <col min="8" max="8" width="8.6328125" style="6" customWidth="1"/>
    <col min="9" max="9" width="8.90625" style="6" hidden="1" customWidth="1"/>
    <col min="10" max="13" width="8.1796875" style="6" customWidth="1"/>
    <col min="14" max="14" width="9.36328125" style="6" customWidth="1"/>
    <col min="15" max="15" width="8.54296875" style="6" customWidth="1"/>
    <col min="16" max="17" width="7.81640625" style="6" customWidth="1"/>
    <col min="18" max="18" width="6.7265625" style="6" customWidth="1"/>
    <col min="19" max="19" width="7.81640625" style="6" customWidth="1"/>
    <col min="20" max="23" width="8.1796875" style="6" customWidth="1"/>
    <col min="24" max="24" width="7.81640625" style="6" customWidth="1"/>
    <col min="25" max="25" width="6.81640625" style="6" bestFit="1" customWidth="1"/>
    <col min="26" max="26" width="7.81640625" style="6" bestFit="1" customWidth="1"/>
    <col min="27" max="36" width="6.81640625" style="16" bestFit="1" customWidth="1"/>
    <col min="37" max="37" width="7.81640625" style="6" bestFit="1" customWidth="1"/>
    <col min="38" max="38" width="6.81640625" style="6" hidden="1" customWidth="1"/>
    <col min="39" max="39" width="7.81640625" style="6" customWidth="1"/>
    <col min="40" max="42" width="6.81640625" style="6" bestFit="1" customWidth="1"/>
    <col min="43" max="43" width="6.6328125" style="6" customWidth="1"/>
    <col min="44" max="44" width="6.81640625" style="6" customWidth="1"/>
    <col min="45" max="45" width="8.36328125" style="6" bestFit="1" customWidth="1"/>
    <col min="46" max="46" width="8.36328125" style="16" customWidth="1"/>
    <col min="47" max="51" width="7.81640625" style="16" customWidth="1"/>
    <col min="52" max="53" width="6.81640625" style="16" bestFit="1" customWidth="1"/>
    <col min="54" max="54" width="6.81640625" style="76" bestFit="1" customWidth="1"/>
    <col min="55" max="55" width="7.81640625" style="76" customWidth="1"/>
    <col min="56" max="56" width="7.90625" style="76" hidden="1" customWidth="1"/>
    <col min="57" max="58" width="7.81640625" style="6" customWidth="1"/>
    <col min="59" max="59" width="6.90625" style="6" customWidth="1"/>
    <col min="60" max="62" width="7.81640625" style="6" customWidth="1"/>
    <col min="63" max="63" width="6.81640625" style="6" bestFit="1" customWidth="1"/>
    <col min="64" max="64" width="7.81640625" style="6" customWidth="1"/>
    <col min="65" max="65" width="7.81640625" style="6" hidden="1" customWidth="1"/>
    <col min="66" max="68" width="6.81640625" style="6" bestFit="1" customWidth="1"/>
    <col min="69" max="70" width="7.81640625" style="6" customWidth="1"/>
    <col min="71" max="71" width="8.1796875" style="6" customWidth="1"/>
    <col min="72" max="73" width="12.1796875" style="6" customWidth="1"/>
    <col min="74" max="75" width="8.90625" style="6" hidden="1" customWidth="1"/>
    <col min="76" max="76" width="11.1796875" style="6" hidden="1" customWidth="1"/>
    <col min="77" max="77" width="0" style="6" hidden="1" customWidth="1"/>
    <col min="78" max="79" width="8.90625" style="6" hidden="1" customWidth="1"/>
    <col min="80" max="80" width="0" style="6" hidden="1" customWidth="1"/>
    <col min="81" max="16384" width="8.81640625" style="6"/>
  </cols>
  <sheetData>
    <row r="1" spans="1:79" s="2" customFormat="1" ht="18" x14ac:dyDescent="0.35">
      <c r="A1" s="47" t="s">
        <v>537</v>
      </c>
      <c r="C1" s="48"/>
      <c r="AA1" s="49"/>
      <c r="AB1" s="49"/>
      <c r="AC1" s="49"/>
      <c r="AD1" s="49"/>
      <c r="AE1" s="49"/>
      <c r="AF1" s="49"/>
      <c r="AG1" s="49"/>
      <c r="AH1" s="49"/>
      <c r="AI1" s="49"/>
      <c r="AJ1" s="49"/>
      <c r="AT1" s="49"/>
      <c r="AU1" s="49"/>
      <c r="AV1" s="49"/>
      <c r="AW1" s="49"/>
      <c r="AX1" s="49"/>
      <c r="AY1" s="49"/>
      <c r="AZ1" s="49"/>
      <c r="BA1" s="49"/>
      <c r="BB1" s="50"/>
      <c r="BC1" s="50"/>
      <c r="BD1" s="50"/>
    </row>
    <row r="2" spans="1:79" s="2" customFormat="1" ht="18" x14ac:dyDescent="0.35">
      <c r="A2" s="295" t="s">
        <v>538</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95"/>
      <c r="BK2" s="295"/>
      <c r="BL2" s="295"/>
      <c r="BM2" s="295"/>
      <c r="BN2" s="295"/>
      <c r="BO2" s="295"/>
      <c r="BP2" s="295"/>
      <c r="BQ2" s="295"/>
      <c r="BR2" s="1"/>
    </row>
    <row r="3" spans="1:79" s="2" customFormat="1" ht="18" x14ac:dyDescent="0.35">
      <c r="A3" s="295" t="s">
        <v>460</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1"/>
    </row>
    <row r="4" spans="1:79" s="2" customFormat="1" ht="18" x14ac:dyDescent="0.35">
      <c r="A4" s="48"/>
      <c r="C4" s="48"/>
      <c r="AA4" s="49"/>
      <c r="AB4" s="49"/>
      <c r="AC4" s="49"/>
      <c r="AD4" s="49"/>
      <c r="AE4" s="49"/>
      <c r="AF4" s="49"/>
      <c r="AG4" s="49"/>
      <c r="AH4" s="49"/>
      <c r="AI4" s="49"/>
      <c r="AJ4" s="49"/>
      <c r="AT4" s="49"/>
      <c r="AU4" s="49"/>
      <c r="AV4" s="49"/>
      <c r="AW4" s="49"/>
      <c r="AX4" s="49"/>
      <c r="AY4" s="49"/>
      <c r="AZ4" s="49"/>
      <c r="BA4" s="49"/>
      <c r="BB4" s="50"/>
      <c r="BC4" s="50"/>
      <c r="BD4" s="50"/>
      <c r="BT4" s="51" t="s">
        <v>1</v>
      </c>
    </row>
    <row r="5" spans="1:79" s="4" customFormat="1" ht="32.4" customHeight="1" x14ac:dyDescent="0.35">
      <c r="A5" s="294" t="s">
        <v>2</v>
      </c>
      <c r="B5" s="294" t="s">
        <v>450</v>
      </c>
      <c r="C5" s="294" t="s">
        <v>451</v>
      </c>
      <c r="D5" s="294" t="s">
        <v>550</v>
      </c>
      <c r="E5" s="297" t="s">
        <v>492</v>
      </c>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9"/>
      <c r="BR5" s="294" t="s">
        <v>605</v>
      </c>
      <c r="BS5" s="294" t="s">
        <v>539</v>
      </c>
      <c r="BT5" s="294" t="s">
        <v>540</v>
      </c>
      <c r="BV5" s="300" t="s">
        <v>541</v>
      </c>
      <c r="BW5" s="300" t="s">
        <v>542</v>
      </c>
      <c r="BZ5" s="300" t="s">
        <v>543</v>
      </c>
      <c r="CA5" s="300"/>
    </row>
    <row r="6" spans="1:79" s="4" customFormat="1" ht="32.4" customHeight="1" x14ac:dyDescent="0.35">
      <c r="A6" s="296"/>
      <c r="B6" s="296"/>
      <c r="C6" s="296"/>
      <c r="D6" s="296"/>
      <c r="E6" s="3" t="s">
        <v>295</v>
      </c>
      <c r="F6" s="3" t="s">
        <v>298</v>
      </c>
      <c r="G6" s="3" t="s">
        <v>7</v>
      </c>
      <c r="H6" s="3" t="s">
        <v>8</v>
      </c>
      <c r="I6" s="3" t="s">
        <v>305</v>
      </c>
      <c r="J6" s="3" t="s">
        <v>307</v>
      </c>
      <c r="K6" s="3" t="s">
        <v>309</v>
      </c>
      <c r="L6" s="3" t="s">
        <v>9</v>
      </c>
      <c r="M6" s="3" t="s">
        <v>10</v>
      </c>
      <c r="N6" s="3" t="s">
        <v>11</v>
      </c>
      <c r="O6" s="3" t="s">
        <v>316</v>
      </c>
      <c r="P6" s="3" t="s">
        <v>318</v>
      </c>
      <c r="Q6" s="3" t="s">
        <v>320</v>
      </c>
      <c r="R6" s="3" t="s">
        <v>322</v>
      </c>
      <c r="S6" s="3" t="s">
        <v>12</v>
      </c>
      <c r="T6" s="3" t="s">
        <v>325</v>
      </c>
      <c r="U6" s="3" t="s">
        <v>26</v>
      </c>
      <c r="V6" s="3" t="s">
        <v>27</v>
      </c>
      <c r="W6" s="3" t="s">
        <v>28</v>
      </c>
      <c r="X6" s="3" t="s">
        <v>13</v>
      </c>
      <c r="Y6" s="3" t="s">
        <v>14</v>
      </c>
      <c r="Z6" s="3" t="s">
        <v>336</v>
      </c>
      <c r="AA6" s="52" t="s">
        <v>21</v>
      </c>
      <c r="AB6" s="52" t="s">
        <v>341</v>
      </c>
      <c r="AC6" s="52" t="s">
        <v>22</v>
      </c>
      <c r="AD6" s="52" t="s">
        <v>23</v>
      </c>
      <c r="AE6" s="52" t="s">
        <v>348</v>
      </c>
      <c r="AF6" s="52" t="s">
        <v>351</v>
      </c>
      <c r="AG6" s="52" t="s">
        <v>354</v>
      </c>
      <c r="AH6" s="52" t="s">
        <v>357</v>
      </c>
      <c r="AI6" s="52" t="s">
        <v>360</v>
      </c>
      <c r="AJ6" s="52" t="s">
        <v>363</v>
      </c>
      <c r="AK6" s="3" t="s">
        <v>366</v>
      </c>
      <c r="AL6" s="3" t="s">
        <v>369</v>
      </c>
      <c r="AM6" s="3" t="s">
        <v>371</v>
      </c>
      <c r="AN6" s="3" t="s">
        <v>15</v>
      </c>
      <c r="AO6" s="3" t="s">
        <v>374</v>
      </c>
      <c r="AP6" s="3" t="s">
        <v>16</v>
      </c>
      <c r="AQ6" s="3" t="s">
        <v>17</v>
      </c>
      <c r="AR6" s="3" t="s">
        <v>18</v>
      </c>
      <c r="AS6" s="3" t="s">
        <v>382</v>
      </c>
      <c r="AT6" s="52" t="s">
        <v>19</v>
      </c>
      <c r="AU6" s="52" t="s">
        <v>20</v>
      </c>
      <c r="AV6" s="52" t="s">
        <v>389</v>
      </c>
      <c r="AW6" s="52" t="s">
        <v>392</v>
      </c>
      <c r="AX6" s="52" t="s">
        <v>395</v>
      </c>
      <c r="AY6" s="52" t="s">
        <v>398</v>
      </c>
      <c r="AZ6" s="52" t="s">
        <v>24</v>
      </c>
      <c r="BA6" s="52" t="s">
        <v>402</v>
      </c>
      <c r="BB6" s="53" t="s">
        <v>405</v>
      </c>
      <c r="BC6" s="53" t="s">
        <v>25</v>
      </c>
      <c r="BD6" s="53" t="s">
        <v>410</v>
      </c>
      <c r="BE6" s="3" t="s">
        <v>413</v>
      </c>
      <c r="BF6" s="3" t="s">
        <v>29</v>
      </c>
      <c r="BG6" s="3" t="s">
        <v>418</v>
      </c>
      <c r="BH6" s="3" t="s">
        <v>421</v>
      </c>
      <c r="BI6" s="3" t="s">
        <v>422</v>
      </c>
      <c r="BJ6" s="3" t="s">
        <v>427</v>
      </c>
      <c r="BK6" s="3" t="s">
        <v>430</v>
      </c>
      <c r="BL6" s="3" t="s">
        <v>432</v>
      </c>
      <c r="BM6" s="3" t="s">
        <v>434</v>
      </c>
      <c r="BN6" s="3" t="s">
        <v>436</v>
      </c>
      <c r="BO6" s="3" t="s">
        <v>438</v>
      </c>
      <c r="BP6" s="3" t="s">
        <v>440</v>
      </c>
      <c r="BQ6" s="3" t="s">
        <v>442</v>
      </c>
      <c r="BR6" s="294"/>
      <c r="BS6" s="294"/>
      <c r="BT6" s="294"/>
      <c r="BV6" s="300"/>
      <c r="BW6" s="300"/>
      <c r="BZ6" s="301"/>
      <c r="CA6" s="301"/>
    </row>
    <row r="7" spans="1:79" s="7" customFormat="1" ht="34.950000000000003" customHeight="1" x14ac:dyDescent="0.35">
      <c r="A7" s="8"/>
      <c r="B7" s="54" t="s">
        <v>544</v>
      </c>
      <c r="C7" s="8"/>
      <c r="D7" s="55">
        <v>100790.84672000002</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7">
        <v>178.38263000000003</v>
      </c>
      <c r="BT7" s="57">
        <v>110717.34927600002</v>
      </c>
      <c r="BU7" s="58"/>
      <c r="BV7" s="28">
        <f>BV8+BV24+BV72</f>
        <v>178.38263000000003</v>
      </c>
      <c r="BW7" s="59">
        <f>BV7-BS7</f>
        <v>0</v>
      </c>
      <c r="BX7" s="60">
        <f>ABS(BW7)</f>
        <v>0</v>
      </c>
      <c r="BZ7" s="28">
        <f>'Bieu 17CH'!F8</f>
        <v>110717.34927600001</v>
      </c>
      <c r="CA7" s="59">
        <f>BZ7-BT7</f>
        <v>0</v>
      </c>
    </row>
    <row r="8" spans="1:79" s="65" customFormat="1" ht="34.950000000000003" customHeight="1" x14ac:dyDescent="0.3">
      <c r="A8" s="12">
        <v>1</v>
      </c>
      <c r="B8" s="27" t="s">
        <v>294</v>
      </c>
      <c r="C8" s="12" t="s">
        <v>295</v>
      </c>
      <c r="D8" s="61">
        <v>100790.84672000002</v>
      </c>
      <c r="E8" s="36">
        <v>100618.00165000002</v>
      </c>
      <c r="F8" s="61">
        <v>0</v>
      </c>
      <c r="G8" s="61">
        <v>0</v>
      </c>
      <c r="H8" s="61">
        <v>0</v>
      </c>
      <c r="I8" s="61">
        <v>0</v>
      </c>
      <c r="J8" s="61">
        <v>0</v>
      </c>
      <c r="K8" s="61">
        <v>0</v>
      </c>
      <c r="L8" s="61">
        <v>0</v>
      </c>
      <c r="M8" s="61">
        <v>0</v>
      </c>
      <c r="N8" s="61">
        <v>0</v>
      </c>
      <c r="O8" s="61">
        <v>0</v>
      </c>
      <c r="P8" s="61">
        <v>0</v>
      </c>
      <c r="Q8" s="61">
        <v>0</v>
      </c>
      <c r="R8" s="61">
        <v>0</v>
      </c>
      <c r="S8" s="61">
        <v>8.1516999999999999</v>
      </c>
      <c r="T8" s="61">
        <v>172.84507000000002</v>
      </c>
      <c r="U8" s="61">
        <v>2.2130000000000001</v>
      </c>
      <c r="V8" s="61">
        <v>4.4300000000000006</v>
      </c>
      <c r="W8" s="61">
        <v>1.37</v>
      </c>
      <c r="X8" s="61">
        <v>23.875</v>
      </c>
      <c r="Y8" s="61">
        <v>1.1400000000000001</v>
      </c>
      <c r="Z8" s="61">
        <v>1.4510999999999998</v>
      </c>
      <c r="AA8" s="61">
        <v>0.60109999999999997</v>
      </c>
      <c r="AB8" s="61">
        <v>0</v>
      </c>
      <c r="AC8" s="61">
        <v>0.85</v>
      </c>
      <c r="AD8" s="61">
        <v>0</v>
      </c>
      <c r="AE8" s="61">
        <v>0</v>
      </c>
      <c r="AF8" s="61">
        <v>0</v>
      </c>
      <c r="AG8" s="61">
        <v>0</v>
      </c>
      <c r="AH8" s="61">
        <v>0</v>
      </c>
      <c r="AI8" s="61">
        <v>0</v>
      </c>
      <c r="AJ8" s="61">
        <v>0</v>
      </c>
      <c r="AK8" s="61">
        <v>73.622560000000007</v>
      </c>
      <c r="AL8" s="61">
        <v>45.940000000000005</v>
      </c>
      <c r="AM8" s="61">
        <v>0</v>
      </c>
      <c r="AN8" s="61">
        <v>45.940000000000005</v>
      </c>
      <c r="AO8" s="61">
        <v>0</v>
      </c>
      <c r="AP8" s="61">
        <v>3.7819999999999996</v>
      </c>
      <c r="AQ8" s="61">
        <v>6.9205599999999992</v>
      </c>
      <c r="AR8" s="61">
        <v>16.98</v>
      </c>
      <c r="AS8" s="61">
        <v>55.773410000000005</v>
      </c>
      <c r="AT8" s="61">
        <v>48.841110000000008</v>
      </c>
      <c r="AU8" s="61">
        <v>4.75</v>
      </c>
      <c r="AV8" s="61">
        <v>0</v>
      </c>
      <c r="AW8" s="61">
        <v>0</v>
      </c>
      <c r="AX8" s="61">
        <v>0</v>
      </c>
      <c r="AY8" s="61">
        <v>0</v>
      </c>
      <c r="AZ8" s="61">
        <v>0.75230000000000008</v>
      </c>
      <c r="BA8" s="61">
        <v>0</v>
      </c>
      <c r="BB8" s="61">
        <v>0</v>
      </c>
      <c r="BC8" s="61">
        <v>1.4300000000000002</v>
      </c>
      <c r="BD8" s="61">
        <v>0</v>
      </c>
      <c r="BE8" s="61">
        <v>0</v>
      </c>
      <c r="BF8" s="61">
        <v>8.9700000000000006</v>
      </c>
      <c r="BG8" s="61">
        <v>0</v>
      </c>
      <c r="BH8" s="61">
        <v>0</v>
      </c>
      <c r="BI8" s="61">
        <v>0</v>
      </c>
      <c r="BJ8" s="61">
        <v>0</v>
      </c>
      <c r="BK8" s="61">
        <v>0</v>
      </c>
      <c r="BL8" s="61">
        <v>0</v>
      </c>
      <c r="BM8" s="61">
        <v>0</v>
      </c>
      <c r="BN8" s="61">
        <v>0</v>
      </c>
      <c r="BO8" s="61">
        <v>0</v>
      </c>
      <c r="BP8" s="61">
        <v>0</v>
      </c>
      <c r="BQ8" s="61">
        <v>0</v>
      </c>
      <c r="BR8" s="61"/>
      <c r="BS8" s="61">
        <v>172.84507000000002</v>
      </c>
      <c r="BT8" s="57">
        <v>100618.00165000002</v>
      </c>
      <c r="BU8" s="58"/>
      <c r="BV8" s="62">
        <f>E79</f>
        <v>0</v>
      </c>
      <c r="BW8" s="63">
        <f>BV8-BS8</f>
        <v>-172.84507000000002</v>
      </c>
      <c r="BX8" s="64">
        <f t="shared" ref="BX8:BX75" si="0">ABS(BW8)</f>
        <v>172.84507000000002</v>
      </c>
      <c r="BZ8" s="62">
        <f>'Bieu 17CH'!F9</f>
        <v>100618.00165000001</v>
      </c>
      <c r="CA8" s="63">
        <f t="shared" ref="CA8:CA71" si="1">BZ8-BT8</f>
        <v>0</v>
      </c>
    </row>
    <row r="9" spans="1:79" s="72" customFormat="1" ht="34.950000000000003" customHeight="1" x14ac:dyDescent="0.3">
      <c r="A9" s="9"/>
      <c r="B9" s="23" t="s">
        <v>296</v>
      </c>
      <c r="C9" s="9"/>
      <c r="D9" s="66"/>
      <c r="E9" s="61"/>
      <c r="F9" s="66"/>
      <c r="G9" s="66"/>
      <c r="H9" s="66"/>
      <c r="I9" s="66">
        <v>0</v>
      </c>
      <c r="J9" s="66">
        <v>0</v>
      </c>
      <c r="K9" s="66">
        <v>0</v>
      </c>
      <c r="L9" s="66">
        <v>0</v>
      </c>
      <c r="M9" s="66">
        <v>0</v>
      </c>
      <c r="N9" s="66">
        <v>0</v>
      </c>
      <c r="O9" s="66">
        <v>0</v>
      </c>
      <c r="P9" s="66">
        <v>0</v>
      </c>
      <c r="Q9" s="66">
        <v>0</v>
      </c>
      <c r="R9" s="66">
        <v>0</v>
      </c>
      <c r="S9" s="66">
        <v>0</v>
      </c>
      <c r="T9" s="61"/>
      <c r="U9" s="66">
        <v>0</v>
      </c>
      <c r="V9" s="66">
        <v>0</v>
      </c>
      <c r="W9" s="66">
        <v>0</v>
      </c>
      <c r="X9" s="66">
        <v>0</v>
      </c>
      <c r="Y9" s="66">
        <v>0</v>
      </c>
      <c r="Z9" s="66"/>
      <c r="AA9" s="66">
        <v>0</v>
      </c>
      <c r="AB9" s="66">
        <v>0</v>
      </c>
      <c r="AC9" s="66">
        <v>0</v>
      </c>
      <c r="AD9" s="66">
        <v>0</v>
      </c>
      <c r="AE9" s="66">
        <v>0</v>
      </c>
      <c r="AF9" s="66">
        <v>0</v>
      </c>
      <c r="AG9" s="66">
        <v>0</v>
      </c>
      <c r="AH9" s="66">
        <v>0</v>
      </c>
      <c r="AI9" s="66">
        <v>0</v>
      </c>
      <c r="AJ9" s="66">
        <v>0</v>
      </c>
      <c r="AK9" s="61">
        <v>0</v>
      </c>
      <c r="AL9" s="61">
        <v>0</v>
      </c>
      <c r="AM9" s="66">
        <v>0</v>
      </c>
      <c r="AN9" s="66">
        <v>0</v>
      </c>
      <c r="AO9" s="66">
        <v>0</v>
      </c>
      <c r="AP9" s="66">
        <v>0</v>
      </c>
      <c r="AQ9" s="66">
        <v>0</v>
      </c>
      <c r="AR9" s="66">
        <v>0</v>
      </c>
      <c r="AS9" s="66"/>
      <c r="AT9" s="66">
        <v>0</v>
      </c>
      <c r="AU9" s="66">
        <v>0</v>
      </c>
      <c r="AV9" s="66">
        <v>0</v>
      </c>
      <c r="AW9" s="66">
        <v>0</v>
      </c>
      <c r="AX9" s="66">
        <v>0</v>
      </c>
      <c r="AY9" s="66">
        <v>0</v>
      </c>
      <c r="AZ9" s="66">
        <v>0</v>
      </c>
      <c r="BA9" s="66">
        <v>0</v>
      </c>
      <c r="BB9" s="66">
        <v>0</v>
      </c>
      <c r="BC9" s="66">
        <v>0</v>
      </c>
      <c r="BD9" s="66">
        <v>0</v>
      </c>
      <c r="BE9" s="66">
        <v>0</v>
      </c>
      <c r="BF9" s="66">
        <v>0</v>
      </c>
      <c r="BG9" s="66">
        <v>0</v>
      </c>
      <c r="BH9" s="66"/>
      <c r="BI9" s="66">
        <v>0</v>
      </c>
      <c r="BJ9" s="66">
        <v>0</v>
      </c>
      <c r="BK9" s="66">
        <v>0</v>
      </c>
      <c r="BL9" s="61"/>
      <c r="BM9" s="66">
        <v>0</v>
      </c>
      <c r="BN9" s="66">
        <v>0</v>
      </c>
      <c r="BO9" s="66">
        <v>0</v>
      </c>
      <c r="BP9" s="66">
        <v>0</v>
      </c>
      <c r="BQ9" s="66">
        <v>0</v>
      </c>
      <c r="BR9" s="66"/>
      <c r="BS9" s="66">
        <v>0</v>
      </c>
      <c r="BT9" s="67"/>
      <c r="BU9" s="68"/>
      <c r="BV9" s="69"/>
      <c r="BW9" s="70">
        <f t="shared" ref="BW9:BW72" si="2">BV9-BS9</f>
        <v>0</v>
      </c>
      <c r="BX9" s="71"/>
      <c r="BZ9" s="69">
        <f>'Bieu 17CH'!F10</f>
        <v>0</v>
      </c>
      <c r="CA9" s="70">
        <f t="shared" si="1"/>
        <v>0</v>
      </c>
    </row>
    <row r="10" spans="1:79" s="72" customFormat="1" ht="34.950000000000003" customHeight="1" x14ac:dyDescent="0.3">
      <c r="A10" s="9" t="s">
        <v>31</v>
      </c>
      <c r="B10" s="23" t="s">
        <v>297</v>
      </c>
      <c r="C10" s="9" t="s">
        <v>298</v>
      </c>
      <c r="D10" s="66">
        <v>3421.1782330000005</v>
      </c>
      <c r="E10" s="61">
        <v>0</v>
      </c>
      <c r="F10" s="36">
        <v>3397.4989330000008</v>
      </c>
      <c r="G10" s="66">
        <v>0</v>
      </c>
      <c r="H10" s="66">
        <v>0</v>
      </c>
      <c r="I10" s="66">
        <v>0</v>
      </c>
      <c r="J10" s="66">
        <v>0</v>
      </c>
      <c r="K10" s="66">
        <v>0</v>
      </c>
      <c r="L10" s="66">
        <v>0</v>
      </c>
      <c r="M10" s="66">
        <v>0</v>
      </c>
      <c r="N10" s="66">
        <v>0</v>
      </c>
      <c r="O10" s="66">
        <v>0</v>
      </c>
      <c r="P10" s="66">
        <v>0</v>
      </c>
      <c r="Q10" s="66">
        <v>0</v>
      </c>
      <c r="R10" s="66">
        <v>0</v>
      </c>
      <c r="S10" s="66">
        <v>0</v>
      </c>
      <c r="T10" s="61">
        <v>23.679300000000001</v>
      </c>
      <c r="U10" s="66">
        <v>0.26300000000000001</v>
      </c>
      <c r="V10" s="66">
        <v>3.3500000000000005</v>
      </c>
      <c r="W10" s="66">
        <v>0.98</v>
      </c>
      <c r="X10" s="66">
        <v>0</v>
      </c>
      <c r="Y10" s="66">
        <v>0.66</v>
      </c>
      <c r="Z10" s="66">
        <v>0.43809999999999999</v>
      </c>
      <c r="AA10" s="66">
        <v>4.8099999999999997E-2</v>
      </c>
      <c r="AB10" s="66">
        <v>0</v>
      </c>
      <c r="AC10" s="66">
        <v>0.39</v>
      </c>
      <c r="AD10" s="66">
        <v>0</v>
      </c>
      <c r="AE10" s="66">
        <v>0</v>
      </c>
      <c r="AF10" s="66">
        <v>0</v>
      </c>
      <c r="AG10" s="66">
        <v>0</v>
      </c>
      <c r="AH10" s="66">
        <v>0</v>
      </c>
      <c r="AI10" s="66">
        <v>0</v>
      </c>
      <c r="AJ10" s="66">
        <v>0</v>
      </c>
      <c r="AK10" s="66">
        <v>3.0619999999999998</v>
      </c>
      <c r="AL10" s="66">
        <v>0.45</v>
      </c>
      <c r="AM10" s="66">
        <v>0</v>
      </c>
      <c r="AN10" s="66">
        <v>0.45</v>
      </c>
      <c r="AO10" s="66">
        <v>0</v>
      </c>
      <c r="AP10" s="66">
        <v>0.70199999999999996</v>
      </c>
      <c r="AQ10" s="66">
        <v>1.66</v>
      </c>
      <c r="AR10" s="66">
        <v>0.25</v>
      </c>
      <c r="AS10" s="66">
        <v>14.926200000000001</v>
      </c>
      <c r="AT10" s="66">
        <v>12.23</v>
      </c>
      <c r="AU10" s="66">
        <v>2.25</v>
      </c>
      <c r="AV10" s="66">
        <v>0</v>
      </c>
      <c r="AW10" s="66">
        <v>0</v>
      </c>
      <c r="AX10" s="66">
        <v>0</v>
      </c>
      <c r="AY10" s="66">
        <v>0</v>
      </c>
      <c r="AZ10" s="66">
        <v>0.12620000000000001</v>
      </c>
      <c r="BA10" s="66">
        <v>0</v>
      </c>
      <c r="BB10" s="66">
        <v>0</v>
      </c>
      <c r="BC10" s="66">
        <v>0.32</v>
      </c>
      <c r="BD10" s="66">
        <v>0</v>
      </c>
      <c r="BE10" s="66">
        <v>0</v>
      </c>
      <c r="BF10" s="66">
        <v>0</v>
      </c>
      <c r="BG10" s="66">
        <v>0</v>
      </c>
      <c r="BH10" s="66">
        <v>0</v>
      </c>
      <c r="BI10" s="66">
        <v>0</v>
      </c>
      <c r="BJ10" s="66">
        <v>0</v>
      </c>
      <c r="BK10" s="66">
        <v>0</v>
      </c>
      <c r="BL10" s="61">
        <v>0</v>
      </c>
      <c r="BM10" s="66">
        <v>0</v>
      </c>
      <c r="BN10" s="66">
        <v>0</v>
      </c>
      <c r="BO10" s="66">
        <v>0</v>
      </c>
      <c r="BP10" s="66">
        <v>0</v>
      </c>
      <c r="BQ10" s="66">
        <v>0</v>
      </c>
      <c r="BR10" s="66"/>
      <c r="BS10" s="66">
        <v>23.679300000000001</v>
      </c>
      <c r="BT10" s="67">
        <v>3397.4989330000008</v>
      </c>
      <c r="BU10" s="73"/>
      <c r="BV10" s="69">
        <f>F79</f>
        <v>0</v>
      </c>
      <c r="BW10" s="70">
        <f t="shared" si="2"/>
        <v>-23.679300000000001</v>
      </c>
      <c r="BX10" s="71">
        <f t="shared" si="0"/>
        <v>23.679300000000001</v>
      </c>
      <c r="BZ10" s="69">
        <f>'Bieu 17CH'!F11</f>
        <v>3397.4989330000003</v>
      </c>
      <c r="CA10" s="70">
        <f t="shared" si="1"/>
        <v>0</v>
      </c>
    </row>
    <row r="11" spans="1:79" s="76" customFormat="1" ht="34.950000000000003" customHeight="1" x14ac:dyDescent="0.3">
      <c r="A11" s="9" t="s">
        <v>299</v>
      </c>
      <c r="B11" s="23" t="s">
        <v>300</v>
      </c>
      <c r="C11" s="9" t="s">
        <v>7</v>
      </c>
      <c r="D11" s="66">
        <v>3129.4436980000005</v>
      </c>
      <c r="E11" s="61">
        <v>0</v>
      </c>
      <c r="F11" s="66">
        <v>0</v>
      </c>
      <c r="G11" s="36">
        <v>3111.3143980000004</v>
      </c>
      <c r="H11" s="66">
        <v>0</v>
      </c>
      <c r="I11" s="66">
        <v>0</v>
      </c>
      <c r="J11" s="66">
        <v>0</v>
      </c>
      <c r="K11" s="66">
        <v>0</v>
      </c>
      <c r="L11" s="66">
        <v>0</v>
      </c>
      <c r="M11" s="66">
        <v>0</v>
      </c>
      <c r="N11" s="66">
        <v>0</v>
      </c>
      <c r="O11" s="66">
        <v>0</v>
      </c>
      <c r="P11" s="66">
        <v>0</v>
      </c>
      <c r="Q11" s="66">
        <v>0</v>
      </c>
      <c r="R11" s="66">
        <v>0</v>
      </c>
      <c r="S11" s="66">
        <v>0</v>
      </c>
      <c r="T11" s="61">
        <v>18.129300000000001</v>
      </c>
      <c r="U11" s="66">
        <v>0.26300000000000001</v>
      </c>
      <c r="V11" s="66">
        <v>2.3500000000000005</v>
      </c>
      <c r="W11" s="66">
        <v>0.98</v>
      </c>
      <c r="X11" s="66">
        <v>0</v>
      </c>
      <c r="Y11" s="66">
        <v>0.63</v>
      </c>
      <c r="Z11" s="66">
        <v>0.43809999999999999</v>
      </c>
      <c r="AA11" s="66">
        <v>4.8099999999999997E-2</v>
      </c>
      <c r="AB11" s="66">
        <v>0</v>
      </c>
      <c r="AC11" s="66">
        <v>0.39</v>
      </c>
      <c r="AD11" s="66">
        <v>0</v>
      </c>
      <c r="AE11" s="66">
        <v>0</v>
      </c>
      <c r="AF11" s="66">
        <v>0</v>
      </c>
      <c r="AG11" s="66">
        <v>0</v>
      </c>
      <c r="AH11" s="66">
        <v>0</v>
      </c>
      <c r="AI11" s="66">
        <v>0</v>
      </c>
      <c r="AJ11" s="66">
        <v>0</v>
      </c>
      <c r="AK11" s="66">
        <v>2.702</v>
      </c>
      <c r="AL11" s="66">
        <v>0.45</v>
      </c>
      <c r="AM11" s="66">
        <v>0</v>
      </c>
      <c r="AN11" s="66">
        <v>0.45</v>
      </c>
      <c r="AO11" s="66">
        <v>0</v>
      </c>
      <c r="AP11" s="66">
        <v>0.34199999999999997</v>
      </c>
      <c r="AQ11" s="66">
        <v>1.66</v>
      </c>
      <c r="AR11" s="66">
        <v>0.25</v>
      </c>
      <c r="AS11" s="66">
        <v>10.766200000000001</v>
      </c>
      <c r="AT11" s="66">
        <v>10.32</v>
      </c>
      <c r="AU11" s="66">
        <v>0</v>
      </c>
      <c r="AV11" s="66">
        <v>0</v>
      </c>
      <c r="AW11" s="66">
        <v>0</v>
      </c>
      <c r="AX11" s="66">
        <v>0</v>
      </c>
      <c r="AY11" s="66">
        <v>0</v>
      </c>
      <c r="AZ11" s="66">
        <v>0.12620000000000001</v>
      </c>
      <c r="BA11" s="66">
        <v>0</v>
      </c>
      <c r="BB11" s="66">
        <v>0</v>
      </c>
      <c r="BC11" s="66">
        <v>0.32</v>
      </c>
      <c r="BD11" s="66">
        <v>0</v>
      </c>
      <c r="BE11" s="66">
        <v>0</v>
      </c>
      <c r="BF11" s="66">
        <v>0</v>
      </c>
      <c r="BG11" s="66">
        <v>0</v>
      </c>
      <c r="BH11" s="66">
        <v>0</v>
      </c>
      <c r="BI11" s="66">
        <v>0</v>
      </c>
      <c r="BJ11" s="66">
        <v>0</v>
      </c>
      <c r="BK11" s="66">
        <v>0</v>
      </c>
      <c r="BL11" s="61">
        <v>0</v>
      </c>
      <c r="BM11" s="66">
        <v>0</v>
      </c>
      <c r="BN11" s="66">
        <v>0</v>
      </c>
      <c r="BO11" s="66">
        <v>0</v>
      </c>
      <c r="BP11" s="66">
        <v>0</v>
      </c>
      <c r="BQ11" s="66">
        <v>0</v>
      </c>
      <c r="BR11" s="66"/>
      <c r="BS11" s="66">
        <v>18.129300000000001</v>
      </c>
      <c r="BT11" s="67">
        <v>3111.3143980000004</v>
      </c>
      <c r="BU11" s="73"/>
      <c r="BV11" s="74">
        <f>G79</f>
        <v>0</v>
      </c>
      <c r="BW11" s="75">
        <f t="shared" si="2"/>
        <v>-18.129300000000001</v>
      </c>
      <c r="BX11" s="71">
        <f t="shared" si="0"/>
        <v>18.129300000000001</v>
      </c>
      <c r="BZ11" s="74">
        <f>'Bieu 17CH'!F12</f>
        <v>3111.3143980000004</v>
      </c>
      <c r="CA11" s="75">
        <f t="shared" si="1"/>
        <v>0</v>
      </c>
    </row>
    <row r="12" spans="1:79" s="76" customFormat="1" ht="34.950000000000003" customHeight="1" x14ac:dyDescent="0.3">
      <c r="A12" s="9" t="s">
        <v>301</v>
      </c>
      <c r="B12" s="23" t="s">
        <v>302</v>
      </c>
      <c r="C12" s="9" t="s">
        <v>8</v>
      </c>
      <c r="D12" s="66">
        <v>291.73453499999999</v>
      </c>
      <c r="E12" s="61">
        <v>0</v>
      </c>
      <c r="F12" s="66">
        <v>0</v>
      </c>
      <c r="G12" s="66">
        <v>0</v>
      </c>
      <c r="H12" s="36">
        <v>286.18453499999998</v>
      </c>
      <c r="I12" s="66">
        <v>0</v>
      </c>
      <c r="J12" s="66">
        <v>0</v>
      </c>
      <c r="K12" s="66">
        <v>0</v>
      </c>
      <c r="L12" s="66">
        <v>0</v>
      </c>
      <c r="M12" s="66">
        <v>0</v>
      </c>
      <c r="N12" s="66">
        <v>0</v>
      </c>
      <c r="O12" s="66">
        <v>0</v>
      </c>
      <c r="P12" s="66">
        <v>0</v>
      </c>
      <c r="Q12" s="66">
        <v>0</v>
      </c>
      <c r="R12" s="66">
        <v>0</v>
      </c>
      <c r="S12" s="66">
        <v>0</v>
      </c>
      <c r="T12" s="61">
        <v>5.5500000000000007</v>
      </c>
      <c r="U12" s="66">
        <v>0</v>
      </c>
      <c r="V12" s="66">
        <v>1</v>
      </c>
      <c r="W12" s="66">
        <v>0</v>
      </c>
      <c r="X12" s="66">
        <v>0</v>
      </c>
      <c r="Y12" s="66">
        <v>0.03</v>
      </c>
      <c r="Z12" s="66">
        <v>0</v>
      </c>
      <c r="AA12" s="66">
        <v>0</v>
      </c>
      <c r="AB12" s="66">
        <v>0</v>
      </c>
      <c r="AC12" s="66">
        <v>0</v>
      </c>
      <c r="AD12" s="66">
        <v>0</v>
      </c>
      <c r="AE12" s="66">
        <v>0</v>
      </c>
      <c r="AF12" s="66">
        <v>0</v>
      </c>
      <c r="AG12" s="66">
        <v>0</v>
      </c>
      <c r="AH12" s="66">
        <v>0</v>
      </c>
      <c r="AI12" s="66">
        <v>0</v>
      </c>
      <c r="AJ12" s="66">
        <v>0</v>
      </c>
      <c r="AK12" s="66">
        <v>0.36</v>
      </c>
      <c r="AL12" s="66">
        <v>0</v>
      </c>
      <c r="AM12" s="66">
        <v>0</v>
      </c>
      <c r="AN12" s="66">
        <v>0</v>
      </c>
      <c r="AO12" s="66">
        <v>0</v>
      </c>
      <c r="AP12" s="66">
        <v>0.36</v>
      </c>
      <c r="AQ12" s="66">
        <v>0</v>
      </c>
      <c r="AR12" s="66">
        <v>0</v>
      </c>
      <c r="AS12" s="66">
        <v>4.16</v>
      </c>
      <c r="AT12" s="66">
        <v>1.91</v>
      </c>
      <c r="AU12" s="66">
        <v>2.25</v>
      </c>
      <c r="AV12" s="66">
        <v>0</v>
      </c>
      <c r="AW12" s="66">
        <v>0</v>
      </c>
      <c r="AX12" s="66">
        <v>0</v>
      </c>
      <c r="AY12" s="66">
        <v>0</v>
      </c>
      <c r="AZ12" s="66">
        <v>0</v>
      </c>
      <c r="BA12" s="66">
        <v>0</v>
      </c>
      <c r="BB12" s="66">
        <v>0</v>
      </c>
      <c r="BC12" s="66">
        <v>0</v>
      </c>
      <c r="BD12" s="66">
        <v>0</v>
      </c>
      <c r="BE12" s="66">
        <v>0</v>
      </c>
      <c r="BF12" s="66">
        <v>0</v>
      </c>
      <c r="BG12" s="66">
        <v>0</v>
      </c>
      <c r="BH12" s="66">
        <v>0</v>
      </c>
      <c r="BI12" s="66">
        <v>0</v>
      </c>
      <c r="BJ12" s="66">
        <v>0</v>
      </c>
      <c r="BK12" s="66">
        <v>0</v>
      </c>
      <c r="BL12" s="61">
        <v>0</v>
      </c>
      <c r="BM12" s="66">
        <v>0</v>
      </c>
      <c r="BN12" s="66">
        <v>0</v>
      </c>
      <c r="BO12" s="66">
        <v>0</v>
      </c>
      <c r="BP12" s="66">
        <v>0</v>
      </c>
      <c r="BQ12" s="66">
        <v>0</v>
      </c>
      <c r="BR12" s="66"/>
      <c r="BS12" s="66">
        <v>5.5500000000000007</v>
      </c>
      <c r="BT12" s="67">
        <v>286.18453499999998</v>
      </c>
      <c r="BU12" s="73"/>
      <c r="BV12" s="74">
        <f>H79</f>
        <v>0</v>
      </c>
      <c r="BW12" s="75">
        <f t="shared" si="2"/>
        <v>-5.5500000000000007</v>
      </c>
      <c r="BX12" s="71">
        <f t="shared" si="0"/>
        <v>5.5500000000000007</v>
      </c>
      <c r="BZ12" s="74">
        <f>'Bieu 17CH'!F13</f>
        <v>286.18453499999998</v>
      </c>
      <c r="CA12" s="75">
        <f t="shared" si="1"/>
        <v>0</v>
      </c>
    </row>
    <row r="13" spans="1:79" s="76" customFormat="1" ht="34.950000000000003" hidden="1" customHeight="1" x14ac:dyDescent="0.3">
      <c r="A13" s="9" t="s">
        <v>303</v>
      </c>
      <c r="B13" s="23" t="s">
        <v>304</v>
      </c>
      <c r="C13" s="9" t="s">
        <v>305</v>
      </c>
      <c r="D13" s="66">
        <v>0</v>
      </c>
      <c r="E13" s="61">
        <v>0</v>
      </c>
      <c r="F13" s="66">
        <v>0</v>
      </c>
      <c r="G13" s="66">
        <v>0</v>
      </c>
      <c r="H13" s="66">
        <v>0</v>
      </c>
      <c r="I13" s="61">
        <v>0</v>
      </c>
      <c r="J13" s="66">
        <v>0</v>
      </c>
      <c r="K13" s="66">
        <v>0</v>
      </c>
      <c r="L13" s="66">
        <v>0</v>
      </c>
      <c r="M13" s="66">
        <v>0</v>
      </c>
      <c r="N13" s="66">
        <v>0</v>
      </c>
      <c r="O13" s="66">
        <v>0</v>
      </c>
      <c r="P13" s="66">
        <v>0</v>
      </c>
      <c r="Q13" s="66">
        <v>0</v>
      </c>
      <c r="R13" s="66">
        <v>0</v>
      </c>
      <c r="S13" s="66">
        <v>0</v>
      </c>
      <c r="T13" s="61">
        <v>0</v>
      </c>
      <c r="U13" s="66">
        <v>0</v>
      </c>
      <c r="V13" s="66">
        <v>0</v>
      </c>
      <c r="W13" s="66">
        <v>0</v>
      </c>
      <c r="X13" s="66">
        <v>0</v>
      </c>
      <c r="Y13" s="66">
        <v>0</v>
      </c>
      <c r="Z13" s="66">
        <v>0</v>
      </c>
      <c r="AA13" s="66">
        <v>0</v>
      </c>
      <c r="AB13" s="66">
        <v>0</v>
      </c>
      <c r="AC13" s="66">
        <v>0</v>
      </c>
      <c r="AD13" s="66">
        <v>0</v>
      </c>
      <c r="AE13" s="66">
        <v>0</v>
      </c>
      <c r="AF13" s="66">
        <v>0</v>
      </c>
      <c r="AG13" s="66">
        <v>0</v>
      </c>
      <c r="AH13" s="66">
        <v>0</v>
      </c>
      <c r="AI13" s="66">
        <v>0</v>
      </c>
      <c r="AJ13" s="66">
        <v>0</v>
      </c>
      <c r="AK13" s="66">
        <v>0</v>
      </c>
      <c r="AL13" s="66">
        <v>0</v>
      </c>
      <c r="AM13" s="66">
        <v>0</v>
      </c>
      <c r="AN13" s="66">
        <v>0</v>
      </c>
      <c r="AO13" s="66">
        <v>0</v>
      </c>
      <c r="AP13" s="66">
        <v>0</v>
      </c>
      <c r="AQ13" s="66">
        <v>0</v>
      </c>
      <c r="AR13" s="66">
        <v>0</v>
      </c>
      <c r="AS13" s="66">
        <v>0</v>
      </c>
      <c r="AT13" s="66">
        <v>0</v>
      </c>
      <c r="AU13" s="66">
        <v>0</v>
      </c>
      <c r="AV13" s="66">
        <v>0</v>
      </c>
      <c r="AW13" s="66">
        <v>0</v>
      </c>
      <c r="AX13" s="66">
        <v>0</v>
      </c>
      <c r="AY13" s="66">
        <v>0</v>
      </c>
      <c r="AZ13" s="66">
        <v>0</v>
      </c>
      <c r="BA13" s="66">
        <v>0</v>
      </c>
      <c r="BB13" s="66">
        <v>0</v>
      </c>
      <c r="BC13" s="66">
        <v>0</v>
      </c>
      <c r="BD13" s="66">
        <v>0</v>
      </c>
      <c r="BE13" s="66">
        <v>0</v>
      </c>
      <c r="BF13" s="66">
        <v>0</v>
      </c>
      <c r="BG13" s="66">
        <v>0</v>
      </c>
      <c r="BH13" s="66">
        <v>0</v>
      </c>
      <c r="BI13" s="66">
        <v>0</v>
      </c>
      <c r="BJ13" s="66">
        <v>0</v>
      </c>
      <c r="BK13" s="66">
        <v>0</v>
      </c>
      <c r="BL13" s="61">
        <v>0</v>
      </c>
      <c r="BM13" s="66">
        <v>0</v>
      </c>
      <c r="BN13" s="66">
        <v>0</v>
      </c>
      <c r="BO13" s="66">
        <v>0</v>
      </c>
      <c r="BP13" s="66">
        <v>0</v>
      </c>
      <c r="BQ13" s="66">
        <v>0</v>
      </c>
      <c r="BR13" s="66"/>
      <c r="BS13" s="66">
        <v>0</v>
      </c>
      <c r="BT13" s="67">
        <v>0</v>
      </c>
      <c r="BU13" s="73"/>
      <c r="BV13" s="74">
        <f>I79</f>
        <v>0</v>
      </c>
      <c r="BW13" s="75">
        <f t="shared" si="2"/>
        <v>0</v>
      </c>
      <c r="BX13" s="71">
        <f t="shared" si="0"/>
        <v>0</v>
      </c>
      <c r="BZ13" s="74">
        <f>'Bieu 17CH'!F14</f>
        <v>0</v>
      </c>
      <c r="CA13" s="75">
        <f t="shared" si="1"/>
        <v>0</v>
      </c>
    </row>
    <row r="14" spans="1:79" s="72" customFormat="1" ht="34.950000000000003" customHeight="1" x14ac:dyDescent="0.3">
      <c r="A14" s="9" t="s">
        <v>37</v>
      </c>
      <c r="B14" s="23" t="s">
        <v>306</v>
      </c>
      <c r="C14" s="9" t="s">
        <v>307</v>
      </c>
      <c r="D14" s="66">
        <v>2936.1989580000009</v>
      </c>
      <c r="E14" s="61">
        <v>2.5516999999999999</v>
      </c>
      <c r="F14" s="66">
        <v>0</v>
      </c>
      <c r="G14" s="66">
        <v>0</v>
      </c>
      <c r="H14" s="66">
        <v>0</v>
      </c>
      <c r="I14" s="66">
        <v>0</v>
      </c>
      <c r="J14" s="36">
        <v>2907.5942880000007</v>
      </c>
      <c r="K14" s="66">
        <v>0</v>
      </c>
      <c r="L14" s="66">
        <v>0</v>
      </c>
      <c r="M14" s="66">
        <v>0</v>
      </c>
      <c r="N14" s="66">
        <v>0</v>
      </c>
      <c r="O14" s="66">
        <v>0</v>
      </c>
      <c r="P14" s="66">
        <v>0</v>
      </c>
      <c r="Q14" s="66">
        <v>0</v>
      </c>
      <c r="R14" s="66">
        <v>0</v>
      </c>
      <c r="S14" s="66">
        <v>2.5516999999999999</v>
      </c>
      <c r="T14" s="61">
        <v>26.052969999999995</v>
      </c>
      <c r="U14" s="66">
        <v>0</v>
      </c>
      <c r="V14" s="66">
        <v>1.08</v>
      </c>
      <c r="W14" s="66">
        <v>0.39</v>
      </c>
      <c r="X14" s="66">
        <v>0</v>
      </c>
      <c r="Y14" s="66">
        <v>0.36</v>
      </c>
      <c r="Z14" s="66">
        <v>0.433</v>
      </c>
      <c r="AA14" s="66">
        <v>0.433</v>
      </c>
      <c r="AB14" s="66">
        <v>0</v>
      </c>
      <c r="AC14" s="66">
        <v>0</v>
      </c>
      <c r="AD14" s="66">
        <v>0</v>
      </c>
      <c r="AE14" s="66">
        <v>0</v>
      </c>
      <c r="AF14" s="66">
        <v>0</v>
      </c>
      <c r="AG14" s="66">
        <v>0</v>
      </c>
      <c r="AH14" s="66">
        <v>0</v>
      </c>
      <c r="AI14" s="66">
        <v>0</v>
      </c>
      <c r="AJ14" s="66">
        <v>0</v>
      </c>
      <c r="AK14" s="66">
        <v>15.117629999999998</v>
      </c>
      <c r="AL14" s="66">
        <v>11.78</v>
      </c>
      <c r="AM14" s="66">
        <v>0</v>
      </c>
      <c r="AN14" s="66">
        <v>11.78</v>
      </c>
      <c r="AO14" s="66">
        <v>0</v>
      </c>
      <c r="AP14" s="66">
        <v>1</v>
      </c>
      <c r="AQ14" s="66">
        <v>2.3376299999999999</v>
      </c>
      <c r="AR14" s="66">
        <v>0</v>
      </c>
      <c r="AS14" s="66">
        <v>8.4523399999999995</v>
      </c>
      <c r="AT14" s="66">
        <v>7.3125399999999994</v>
      </c>
      <c r="AU14" s="66">
        <v>0.71</v>
      </c>
      <c r="AV14" s="66">
        <v>0</v>
      </c>
      <c r="AW14" s="66">
        <v>0</v>
      </c>
      <c r="AX14" s="66">
        <v>0</v>
      </c>
      <c r="AY14" s="66">
        <v>0</v>
      </c>
      <c r="AZ14" s="66">
        <v>0.1198</v>
      </c>
      <c r="BA14" s="66">
        <v>0</v>
      </c>
      <c r="BB14" s="66">
        <v>0</v>
      </c>
      <c r="BC14" s="66">
        <v>0.31</v>
      </c>
      <c r="BD14" s="66">
        <v>0</v>
      </c>
      <c r="BE14" s="66">
        <v>0</v>
      </c>
      <c r="BF14" s="66">
        <v>0.22</v>
      </c>
      <c r="BG14" s="66">
        <v>0</v>
      </c>
      <c r="BH14" s="66">
        <v>0</v>
      </c>
      <c r="BI14" s="66">
        <v>0</v>
      </c>
      <c r="BJ14" s="66">
        <v>0</v>
      </c>
      <c r="BK14" s="66">
        <v>0</v>
      </c>
      <c r="BL14" s="61">
        <v>0</v>
      </c>
      <c r="BM14" s="66">
        <v>0</v>
      </c>
      <c r="BN14" s="66">
        <v>0</v>
      </c>
      <c r="BO14" s="66">
        <v>0</v>
      </c>
      <c r="BP14" s="66">
        <v>0</v>
      </c>
      <c r="BQ14" s="66">
        <v>0</v>
      </c>
      <c r="BR14" s="66"/>
      <c r="BS14" s="66">
        <v>28.604669999999995</v>
      </c>
      <c r="BT14" s="67">
        <v>2907.5942880000007</v>
      </c>
      <c r="BU14" s="73"/>
      <c r="BV14" s="69">
        <f>J79</f>
        <v>0</v>
      </c>
      <c r="BW14" s="70">
        <f t="shared" si="2"/>
        <v>-28.604669999999995</v>
      </c>
      <c r="BX14" s="71">
        <f t="shared" si="0"/>
        <v>28.604669999999995</v>
      </c>
      <c r="BZ14" s="69">
        <f>'Bieu 17CH'!F15</f>
        <v>2907.5942880000007</v>
      </c>
      <c r="CA14" s="70">
        <f t="shared" si="1"/>
        <v>0</v>
      </c>
    </row>
    <row r="15" spans="1:79" s="72" customFormat="1" ht="34.950000000000003" customHeight="1" x14ac:dyDescent="0.3">
      <c r="A15" s="9" t="s">
        <v>271</v>
      </c>
      <c r="B15" s="23" t="s">
        <v>308</v>
      </c>
      <c r="C15" s="9" t="s">
        <v>309</v>
      </c>
      <c r="D15" s="66">
        <v>1964.9594979999999</v>
      </c>
      <c r="E15" s="61">
        <v>0</v>
      </c>
      <c r="F15" s="66">
        <v>0</v>
      </c>
      <c r="G15" s="66">
        <v>0</v>
      </c>
      <c r="H15" s="66">
        <v>0</v>
      </c>
      <c r="I15" s="66">
        <v>0</v>
      </c>
      <c r="J15" s="66">
        <v>0</v>
      </c>
      <c r="K15" s="36">
        <v>1958.2774079999999</v>
      </c>
      <c r="L15" s="66">
        <v>0</v>
      </c>
      <c r="M15" s="66">
        <v>0</v>
      </c>
      <c r="N15" s="66">
        <v>0</v>
      </c>
      <c r="O15" s="66">
        <v>0</v>
      </c>
      <c r="P15" s="66">
        <v>0</v>
      </c>
      <c r="Q15" s="66">
        <v>0</v>
      </c>
      <c r="R15" s="66">
        <v>0</v>
      </c>
      <c r="S15" s="66">
        <v>0</v>
      </c>
      <c r="T15" s="61">
        <v>6.6820900000000005</v>
      </c>
      <c r="U15" s="66">
        <v>0</v>
      </c>
      <c r="V15" s="66">
        <v>0</v>
      </c>
      <c r="W15" s="66">
        <v>0</v>
      </c>
      <c r="X15" s="66">
        <v>0</v>
      </c>
      <c r="Y15" s="66">
        <v>0</v>
      </c>
      <c r="Z15" s="66">
        <v>0.45</v>
      </c>
      <c r="AA15" s="66">
        <v>0.12</v>
      </c>
      <c r="AB15" s="66">
        <v>0</v>
      </c>
      <c r="AC15" s="66">
        <v>0.33</v>
      </c>
      <c r="AD15" s="66">
        <v>0</v>
      </c>
      <c r="AE15" s="66">
        <v>0</v>
      </c>
      <c r="AF15" s="66">
        <v>0</v>
      </c>
      <c r="AG15" s="66">
        <v>0</v>
      </c>
      <c r="AH15" s="66">
        <v>0</v>
      </c>
      <c r="AI15" s="66">
        <v>0</v>
      </c>
      <c r="AJ15" s="66">
        <v>0</v>
      </c>
      <c r="AK15" s="66">
        <v>3.49892</v>
      </c>
      <c r="AL15" s="66">
        <v>3</v>
      </c>
      <c r="AM15" s="66">
        <v>0</v>
      </c>
      <c r="AN15" s="66">
        <v>3</v>
      </c>
      <c r="AO15" s="66">
        <v>0</v>
      </c>
      <c r="AP15" s="66">
        <v>0</v>
      </c>
      <c r="AQ15" s="66">
        <v>0.49891999999999997</v>
      </c>
      <c r="AR15" s="66">
        <v>0</v>
      </c>
      <c r="AS15" s="66">
        <v>2.5331700000000001</v>
      </c>
      <c r="AT15" s="66">
        <v>2.1331700000000002</v>
      </c>
      <c r="AU15" s="66">
        <v>0</v>
      </c>
      <c r="AV15" s="66">
        <v>0</v>
      </c>
      <c r="AW15" s="66">
        <v>0</v>
      </c>
      <c r="AX15" s="66">
        <v>0</v>
      </c>
      <c r="AY15" s="66">
        <v>0</v>
      </c>
      <c r="AZ15" s="66">
        <v>0.4</v>
      </c>
      <c r="BA15" s="66">
        <v>0</v>
      </c>
      <c r="BB15" s="66">
        <v>0</v>
      </c>
      <c r="BC15" s="66">
        <v>0</v>
      </c>
      <c r="BD15" s="66">
        <v>0</v>
      </c>
      <c r="BE15" s="66">
        <v>0</v>
      </c>
      <c r="BF15" s="66">
        <v>0.2</v>
      </c>
      <c r="BG15" s="66">
        <v>0</v>
      </c>
      <c r="BH15" s="66">
        <v>0</v>
      </c>
      <c r="BI15" s="66">
        <v>0</v>
      </c>
      <c r="BJ15" s="66">
        <v>0</v>
      </c>
      <c r="BK15" s="66">
        <v>0</v>
      </c>
      <c r="BL15" s="61">
        <v>0</v>
      </c>
      <c r="BM15" s="66">
        <v>0</v>
      </c>
      <c r="BN15" s="66">
        <v>0</v>
      </c>
      <c r="BO15" s="66">
        <v>0</v>
      </c>
      <c r="BP15" s="66">
        <v>0</v>
      </c>
      <c r="BQ15" s="66">
        <v>0</v>
      </c>
      <c r="BR15" s="66"/>
      <c r="BS15" s="66">
        <v>6.6820900000000005</v>
      </c>
      <c r="BT15" s="67">
        <v>1958.2774079999999</v>
      </c>
      <c r="BU15" s="73"/>
      <c r="BV15" s="69">
        <f>K79</f>
        <v>0</v>
      </c>
      <c r="BW15" s="70">
        <f t="shared" si="2"/>
        <v>-6.6820900000000005</v>
      </c>
      <c r="BX15" s="71">
        <f t="shared" si="0"/>
        <v>6.6820900000000005</v>
      </c>
      <c r="BZ15" s="69">
        <f>'Bieu 17CH'!F16</f>
        <v>1958.2774079999999</v>
      </c>
      <c r="CA15" s="70">
        <f t="shared" si="1"/>
        <v>0</v>
      </c>
    </row>
    <row r="16" spans="1:79" s="72" customFormat="1" ht="34.950000000000003" customHeight="1" x14ac:dyDescent="0.3">
      <c r="A16" s="9" t="s">
        <v>310</v>
      </c>
      <c r="B16" s="23" t="s">
        <v>311</v>
      </c>
      <c r="C16" s="9" t="s">
        <v>9</v>
      </c>
      <c r="D16" s="66">
        <v>26367.281627000004</v>
      </c>
      <c r="E16" s="61">
        <v>0</v>
      </c>
      <c r="F16" s="66">
        <v>0</v>
      </c>
      <c r="G16" s="66">
        <v>0</v>
      </c>
      <c r="H16" s="66">
        <v>0</v>
      </c>
      <c r="I16" s="66">
        <v>0</v>
      </c>
      <c r="J16" s="66">
        <v>0</v>
      </c>
      <c r="K16" s="66">
        <v>0</v>
      </c>
      <c r="L16" s="36">
        <v>26356.251627000005</v>
      </c>
      <c r="M16" s="66">
        <v>0</v>
      </c>
      <c r="N16" s="66">
        <v>0</v>
      </c>
      <c r="O16" s="66">
        <v>0</v>
      </c>
      <c r="P16" s="66">
        <v>0</v>
      </c>
      <c r="Q16" s="66">
        <v>0</v>
      </c>
      <c r="R16" s="66">
        <v>0</v>
      </c>
      <c r="S16" s="66">
        <v>0</v>
      </c>
      <c r="T16" s="61">
        <v>11.030000000000001</v>
      </c>
      <c r="U16" s="66">
        <v>0</v>
      </c>
      <c r="V16" s="66">
        <v>0</v>
      </c>
      <c r="W16" s="66">
        <v>0</v>
      </c>
      <c r="X16" s="66">
        <v>0</v>
      </c>
      <c r="Y16" s="66">
        <v>0</v>
      </c>
      <c r="Z16" s="66">
        <v>0</v>
      </c>
      <c r="AA16" s="66">
        <v>0</v>
      </c>
      <c r="AB16" s="66">
        <v>0</v>
      </c>
      <c r="AC16" s="66">
        <v>0</v>
      </c>
      <c r="AD16" s="66">
        <v>0</v>
      </c>
      <c r="AE16" s="66">
        <v>0</v>
      </c>
      <c r="AF16" s="66">
        <v>0</v>
      </c>
      <c r="AG16" s="66">
        <v>0</v>
      </c>
      <c r="AH16" s="66">
        <v>0</v>
      </c>
      <c r="AI16" s="66">
        <v>0</v>
      </c>
      <c r="AJ16" s="66">
        <v>0</v>
      </c>
      <c r="AK16" s="66">
        <v>0</v>
      </c>
      <c r="AL16" s="66">
        <v>0</v>
      </c>
      <c r="AM16" s="66">
        <v>0</v>
      </c>
      <c r="AN16" s="66">
        <v>0</v>
      </c>
      <c r="AO16" s="66">
        <v>0</v>
      </c>
      <c r="AP16" s="66">
        <v>0</v>
      </c>
      <c r="AQ16" s="66">
        <v>0</v>
      </c>
      <c r="AR16" s="66">
        <v>0</v>
      </c>
      <c r="AS16" s="66">
        <v>11.030000000000001</v>
      </c>
      <c r="AT16" s="66">
        <v>11.030000000000001</v>
      </c>
      <c r="AU16" s="66">
        <v>0</v>
      </c>
      <c r="AV16" s="66">
        <v>0</v>
      </c>
      <c r="AW16" s="66">
        <v>0</v>
      </c>
      <c r="AX16" s="66">
        <v>0</v>
      </c>
      <c r="AY16" s="66">
        <v>0</v>
      </c>
      <c r="AZ16" s="66">
        <v>0</v>
      </c>
      <c r="BA16" s="66">
        <v>0</v>
      </c>
      <c r="BB16" s="66">
        <v>0</v>
      </c>
      <c r="BC16" s="66">
        <v>0</v>
      </c>
      <c r="BD16" s="66">
        <v>0</v>
      </c>
      <c r="BE16" s="66">
        <v>0</v>
      </c>
      <c r="BF16" s="66">
        <v>0</v>
      </c>
      <c r="BG16" s="66">
        <v>0</v>
      </c>
      <c r="BH16" s="66">
        <v>0</v>
      </c>
      <c r="BI16" s="66">
        <v>0</v>
      </c>
      <c r="BJ16" s="66">
        <v>0</v>
      </c>
      <c r="BK16" s="66">
        <v>0</v>
      </c>
      <c r="BL16" s="61">
        <v>0</v>
      </c>
      <c r="BM16" s="66">
        <v>0</v>
      </c>
      <c r="BN16" s="66">
        <v>0</v>
      </c>
      <c r="BO16" s="66">
        <v>0</v>
      </c>
      <c r="BP16" s="66">
        <v>0</v>
      </c>
      <c r="BQ16" s="66">
        <v>0</v>
      </c>
      <c r="BR16" s="66"/>
      <c r="BS16" s="66">
        <v>11.030000000000001</v>
      </c>
      <c r="BT16" s="67">
        <v>26356.251627000005</v>
      </c>
      <c r="BU16" s="73"/>
      <c r="BV16" s="69">
        <f>L79</f>
        <v>0</v>
      </c>
      <c r="BW16" s="70">
        <f t="shared" si="2"/>
        <v>-11.030000000000001</v>
      </c>
      <c r="BX16" s="71">
        <f t="shared" si="0"/>
        <v>11.030000000000001</v>
      </c>
      <c r="BZ16" s="69">
        <f>'Bieu 17CH'!F17</f>
        <v>26356.251627000005</v>
      </c>
      <c r="CA16" s="70">
        <f t="shared" si="1"/>
        <v>0</v>
      </c>
    </row>
    <row r="17" spans="1:79" s="72" customFormat="1" ht="34.950000000000003" customHeight="1" x14ac:dyDescent="0.3">
      <c r="A17" s="9" t="s">
        <v>312</v>
      </c>
      <c r="B17" s="23" t="s">
        <v>313</v>
      </c>
      <c r="C17" s="9" t="s">
        <v>10</v>
      </c>
      <c r="D17" s="66">
        <v>23393.654682</v>
      </c>
      <c r="E17" s="61">
        <v>0</v>
      </c>
      <c r="F17" s="66">
        <v>0</v>
      </c>
      <c r="G17" s="66">
        <v>0</v>
      </c>
      <c r="H17" s="66">
        <v>0</v>
      </c>
      <c r="I17" s="66">
        <v>0</v>
      </c>
      <c r="J17" s="66">
        <v>0</v>
      </c>
      <c r="K17" s="66">
        <v>0</v>
      </c>
      <c r="L17" s="66">
        <v>0</v>
      </c>
      <c r="M17" s="36">
        <v>23388.784682000001</v>
      </c>
      <c r="N17" s="66">
        <v>0</v>
      </c>
      <c r="O17" s="66">
        <v>0</v>
      </c>
      <c r="P17" s="66">
        <v>0</v>
      </c>
      <c r="Q17" s="66">
        <v>0</v>
      </c>
      <c r="R17" s="66">
        <v>0</v>
      </c>
      <c r="S17" s="66">
        <v>0</v>
      </c>
      <c r="T17" s="61">
        <v>4.87</v>
      </c>
      <c r="U17" s="66">
        <v>0</v>
      </c>
      <c r="V17" s="66">
        <v>0</v>
      </c>
      <c r="W17" s="66">
        <v>0</v>
      </c>
      <c r="X17" s="66">
        <v>0</v>
      </c>
      <c r="Y17" s="66">
        <v>0</v>
      </c>
      <c r="Z17" s="66">
        <v>0</v>
      </c>
      <c r="AA17" s="66">
        <v>0</v>
      </c>
      <c r="AB17" s="66">
        <v>0</v>
      </c>
      <c r="AC17" s="66">
        <v>0</v>
      </c>
      <c r="AD17" s="66">
        <v>0</v>
      </c>
      <c r="AE17" s="66">
        <v>0</v>
      </c>
      <c r="AF17" s="66">
        <v>0</v>
      </c>
      <c r="AG17" s="66">
        <v>0</v>
      </c>
      <c r="AH17" s="66">
        <v>0</v>
      </c>
      <c r="AI17" s="66">
        <v>0</v>
      </c>
      <c r="AJ17" s="66">
        <v>0</v>
      </c>
      <c r="AK17" s="66">
        <v>0</v>
      </c>
      <c r="AL17" s="66">
        <v>0</v>
      </c>
      <c r="AM17" s="66">
        <v>0</v>
      </c>
      <c r="AN17" s="66">
        <v>0</v>
      </c>
      <c r="AO17" s="66">
        <v>0</v>
      </c>
      <c r="AP17" s="66">
        <v>0</v>
      </c>
      <c r="AQ17" s="66">
        <v>0</v>
      </c>
      <c r="AR17" s="66">
        <v>0</v>
      </c>
      <c r="AS17" s="66">
        <v>4.87</v>
      </c>
      <c r="AT17" s="66">
        <v>4.87</v>
      </c>
      <c r="AU17" s="66">
        <v>0</v>
      </c>
      <c r="AV17" s="66">
        <v>0</v>
      </c>
      <c r="AW17" s="66">
        <v>0</v>
      </c>
      <c r="AX17" s="66">
        <v>0</v>
      </c>
      <c r="AY17" s="66">
        <v>0</v>
      </c>
      <c r="AZ17" s="66">
        <v>0</v>
      </c>
      <c r="BA17" s="66">
        <v>0</v>
      </c>
      <c r="BB17" s="66">
        <v>0</v>
      </c>
      <c r="BC17" s="66">
        <v>0</v>
      </c>
      <c r="BD17" s="66">
        <v>0</v>
      </c>
      <c r="BE17" s="66">
        <v>0</v>
      </c>
      <c r="BF17" s="66">
        <v>0</v>
      </c>
      <c r="BG17" s="66">
        <v>0</v>
      </c>
      <c r="BH17" s="66">
        <v>0</v>
      </c>
      <c r="BI17" s="66">
        <v>0</v>
      </c>
      <c r="BJ17" s="66">
        <v>0</v>
      </c>
      <c r="BK17" s="66">
        <v>0</v>
      </c>
      <c r="BL17" s="61">
        <v>0</v>
      </c>
      <c r="BM17" s="66">
        <v>0</v>
      </c>
      <c r="BN17" s="66">
        <v>0</v>
      </c>
      <c r="BO17" s="66">
        <v>0</v>
      </c>
      <c r="BP17" s="66">
        <v>0</v>
      </c>
      <c r="BQ17" s="66">
        <v>0</v>
      </c>
      <c r="BR17" s="66"/>
      <c r="BS17" s="66">
        <v>4.87</v>
      </c>
      <c r="BT17" s="67">
        <v>23388.784682000001</v>
      </c>
      <c r="BU17" s="73"/>
      <c r="BV17" s="69">
        <f>M79</f>
        <v>0</v>
      </c>
      <c r="BW17" s="70">
        <f t="shared" si="2"/>
        <v>-4.87</v>
      </c>
      <c r="BX17" s="71">
        <f t="shared" si="0"/>
        <v>4.87</v>
      </c>
      <c r="BZ17" s="69">
        <f>'Bieu 17CH'!F18</f>
        <v>23388.784682000001</v>
      </c>
      <c r="CA17" s="70">
        <f t="shared" si="1"/>
        <v>0</v>
      </c>
    </row>
    <row r="18" spans="1:79" s="72" customFormat="1" ht="34.950000000000003" customHeight="1" x14ac:dyDescent="0.3">
      <c r="A18" s="9" t="s">
        <v>272</v>
      </c>
      <c r="B18" s="23" t="s">
        <v>314</v>
      </c>
      <c r="C18" s="9" t="s">
        <v>11</v>
      </c>
      <c r="D18" s="66">
        <v>42288.132800000007</v>
      </c>
      <c r="E18" s="61">
        <v>5.6</v>
      </c>
      <c r="F18" s="66">
        <v>0</v>
      </c>
      <c r="G18" s="66">
        <v>0</v>
      </c>
      <c r="H18" s="66">
        <v>0</v>
      </c>
      <c r="I18" s="66">
        <v>0</v>
      </c>
      <c r="J18" s="66">
        <v>0</v>
      </c>
      <c r="K18" s="66">
        <v>0</v>
      </c>
      <c r="L18" s="66">
        <v>0</v>
      </c>
      <c r="M18" s="66">
        <v>0</v>
      </c>
      <c r="N18" s="36">
        <v>42182.523990000009</v>
      </c>
      <c r="O18" s="66">
        <v>0</v>
      </c>
      <c r="P18" s="66">
        <v>0</v>
      </c>
      <c r="Q18" s="66">
        <v>0</v>
      </c>
      <c r="R18" s="66">
        <v>0</v>
      </c>
      <c r="S18" s="66">
        <v>5.6</v>
      </c>
      <c r="T18" s="61">
        <v>100.00881</v>
      </c>
      <c r="U18" s="66">
        <v>1.95</v>
      </c>
      <c r="V18" s="66">
        <v>0</v>
      </c>
      <c r="W18" s="66">
        <v>0</v>
      </c>
      <c r="X18" s="66">
        <v>23.875</v>
      </c>
      <c r="Y18" s="66">
        <v>0.12</v>
      </c>
      <c r="Z18" s="66">
        <v>0</v>
      </c>
      <c r="AA18" s="66">
        <v>0</v>
      </c>
      <c r="AB18" s="66">
        <v>0</v>
      </c>
      <c r="AC18" s="66">
        <v>0</v>
      </c>
      <c r="AD18" s="66">
        <v>0</v>
      </c>
      <c r="AE18" s="66">
        <v>0</v>
      </c>
      <c r="AF18" s="66">
        <v>0</v>
      </c>
      <c r="AG18" s="66">
        <v>0</v>
      </c>
      <c r="AH18" s="66">
        <v>0</v>
      </c>
      <c r="AI18" s="66">
        <v>0</v>
      </c>
      <c r="AJ18" s="66">
        <v>0</v>
      </c>
      <c r="AK18" s="66">
        <v>51.875999999999991</v>
      </c>
      <c r="AL18" s="66">
        <v>30.65</v>
      </c>
      <c r="AM18" s="66">
        <v>0</v>
      </c>
      <c r="AN18" s="66">
        <v>30.65</v>
      </c>
      <c r="AO18" s="66">
        <v>0</v>
      </c>
      <c r="AP18" s="66">
        <v>2.0799999999999996</v>
      </c>
      <c r="AQ18" s="66">
        <v>2.4159999999999999</v>
      </c>
      <c r="AR18" s="66">
        <v>16.73</v>
      </c>
      <c r="AS18" s="66">
        <v>13.63781</v>
      </c>
      <c r="AT18" s="66">
        <v>10.941510000000001</v>
      </c>
      <c r="AU18" s="66">
        <v>1.79</v>
      </c>
      <c r="AV18" s="66">
        <v>0</v>
      </c>
      <c r="AW18" s="66">
        <v>0</v>
      </c>
      <c r="AX18" s="66">
        <v>0</v>
      </c>
      <c r="AY18" s="66">
        <v>0</v>
      </c>
      <c r="AZ18" s="66">
        <v>0.10630000000000001</v>
      </c>
      <c r="BA18" s="66">
        <v>0</v>
      </c>
      <c r="BB18" s="66">
        <v>0</v>
      </c>
      <c r="BC18" s="66">
        <v>0.8</v>
      </c>
      <c r="BD18" s="66">
        <v>0</v>
      </c>
      <c r="BE18" s="66">
        <v>0</v>
      </c>
      <c r="BF18" s="66">
        <v>8.5500000000000007</v>
      </c>
      <c r="BG18" s="66">
        <v>0</v>
      </c>
      <c r="BH18" s="66">
        <v>0</v>
      </c>
      <c r="BI18" s="66">
        <v>0</v>
      </c>
      <c r="BJ18" s="66">
        <v>0</v>
      </c>
      <c r="BK18" s="66">
        <v>0</v>
      </c>
      <c r="BL18" s="61">
        <v>0</v>
      </c>
      <c r="BM18" s="66">
        <v>0</v>
      </c>
      <c r="BN18" s="66">
        <v>0</v>
      </c>
      <c r="BO18" s="66">
        <v>0</v>
      </c>
      <c r="BP18" s="66">
        <v>0</v>
      </c>
      <c r="BQ18" s="66">
        <v>0</v>
      </c>
      <c r="BR18" s="66"/>
      <c r="BS18" s="66">
        <v>105.60880999999999</v>
      </c>
      <c r="BT18" s="67">
        <v>42182.523990000009</v>
      </c>
      <c r="BU18" s="73"/>
      <c r="BV18" s="69">
        <f>N79</f>
        <v>0</v>
      </c>
      <c r="BW18" s="70">
        <f t="shared" si="2"/>
        <v>-105.60880999999999</v>
      </c>
      <c r="BX18" s="71">
        <f t="shared" si="0"/>
        <v>105.60880999999999</v>
      </c>
      <c r="BZ18" s="69">
        <f>'Bieu 17CH'!F19</f>
        <v>42182.523990000009</v>
      </c>
      <c r="CA18" s="70">
        <f t="shared" si="1"/>
        <v>0</v>
      </c>
    </row>
    <row r="19" spans="1:79" s="76" customFormat="1" ht="34.950000000000003" customHeight="1" x14ac:dyDescent="0.3">
      <c r="A19" s="9">
        <v>0</v>
      </c>
      <c r="B19" s="23" t="s">
        <v>315</v>
      </c>
      <c r="C19" s="9" t="s">
        <v>316</v>
      </c>
      <c r="D19" s="66">
        <v>13186.405001000003</v>
      </c>
      <c r="E19" s="61">
        <v>0</v>
      </c>
      <c r="F19" s="66">
        <v>0</v>
      </c>
      <c r="G19" s="66">
        <v>0</v>
      </c>
      <c r="H19" s="66">
        <v>0</v>
      </c>
      <c r="I19" s="66">
        <v>0</v>
      </c>
      <c r="J19" s="66">
        <v>0</v>
      </c>
      <c r="K19" s="66">
        <v>0</v>
      </c>
      <c r="L19" s="66">
        <v>0</v>
      </c>
      <c r="M19" s="66">
        <v>0</v>
      </c>
      <c r="N19" s="66">
        <v>0</v>
      </c>
      <c r="O19" s="36">
        <v>13186.405001000003</v>
      </c>
      <c r="P19" s="66">
        <v>0</v>
      </c>
      <c r="Q19" s="66">
        <v>0</v>
      </c>
      <c r="R19" s="66">
        <v>0</v>
      </c>
      <c r="S19" s="66">
        <v>0</v>
      </c>
      <c r="T19" s="61">
        <v>0</v>
      </c>
      <c r="U19" s="66">
        <v>0</v>
      </c>
      <c r="V19" s="66">
        <v>0</v>
      </c>
      <c r="W19" s="66">
        <v>0</v>
      </c>
      <c r="X19" s="66">
        <v>0</v>
      </c>
      <c r="Y19" s="66">
        <v>0</v>
      </c>
      <c r="Z19" s="66">
        <v>0</v>
      </c>
      <c r="AA19" s="66">
        <v>0</v>
      </c>
      <c r="AB19" s="66">
        <v>0</v>
      </c>
      <c r="AC19" s="66">
        <v>0</v>
      </c>
      <c r="AD19" s="66">
        <v>0</v>
      </c>
      <c r="AE19" s="66">
        <v>0</v>
      </c>
      <c r="AF19" s="66">
        <v>0</v>
      </c>
      <c r="AG19" s="66">
        <v>0</v>
      </c>
      <c r="AH19" s="66">
        <v>0</v>
      </c>
      <c r="AI19" s="66">
        <v>0</v>
      </c>
      <c r="AJ19" s="66">
        <v>0</v>
      </c>
      <c r="AK19" s="66">
        <v>0</v>
      </c>
      <c r="AL19" s="66">
        <v>0</v>
      </c>
      <c r="AM19" s="66">
        <v>0</v>
      </c>
      <c r="AN19" s="66">
        <v>0</v>
      </c>
      <c r="AO19" s="66">
        <v>0</v>
      </c>
      <c r="AP19" s="66">
        <v>0</v>
      </c>
      <c r="AQ19" s="66">
        <v>0</v>
      </c>
      <c r="AR19" s="66">
        <v>0</v>
      </c>
      <c r="AS19" s="66">
        <v>0</v>
      </c>
      <c r="AT19" s="66">
        <v>0</v>
      </c>
      <c r="AU19" s="66">
        <v>0</v>
      </c>
      <c r="AV19" s="66">
        <v>0</v>
      </c>
      <c r="AW19" s="66">
        <v>0</v>
      </c>
      <c r="AX19" s="66">
        <v>0</v>
      </c>
      <c r="AY19" s="66">
        <v>0</v>
      </c>
      <c r="AZ19" s="66">
        <v>0</v>
      </c>
      <c r="BA19" s="66">
        <v>0</v>
      </c>
      <c r="BB19" s="66">
        <v>0</v>
      </c>
      <c r="BC19" s="66">
        <v>0</v>
      </c>
      <c r="BD19" s="66">
        <v>0</v>
      </c>
      <c r="BE19" s="66">
        <v>0</v>
      </c>
      <c r="BF19" s="66">
        <v>0</v>
      </c>
      <c r="BG19" s="66">
        <v>0</v>
      </c>
      <c r="BH19" s="66">
        <v>0</v>
      </c>
      <c r="BI19" s="66">
        <v>0</v>
      </c>
      <c r="BJ19" s="66">
        <v>0</v>
      </c>
      <c r="BK19" s="66">
        <v>0</v>
      </c>
      <c r="BL19" s="61">
        <v>0</v>
      </c>
      <c r="BM19" s="66">
        <v>0</v>
      </c>
      <c r="BN19" s="66">
        <v>0</v>
      </c>
      <c r="BO19" s="66">
        <v>0</v>
      </c>
      <c r="BP19" s="66">
        <v>0</v>
      </c>
      <c r="BQ19" s="66">
        <v>0</v>
      </c>
      <c r="BR19" s="66"/>
      <c r="BS19" s="66">
        <v>0</v>
      </c>
      <c r="BT19" s="67">
        <v>13186.405001000003</v>
      </c>
      <c r="BU19" s="73"/>
      <c r="BV19" s="69">
        <f>O79</f>
        <v>0</v>
      </c>
      <c r="BW19" s="70">
        <f t="shared" si="2"/>
        <v>0</v>
      </c>
      <c r="BX19" s="71">
        <f t="shared" si="0"/>
        <v>0</v>
      </c>
      <c r="BY19" s="72"/>
      <c r="BZ19" s="69">
        <f>'Bieu 17CH'!F20</f>
        <v>13186.405001000003</v>
      </c>
      <c r="CA19" s="70">
        <f t="shared" si="1"/>
        <v>0</v>
      </c>
    </row>
    <row r="20" spans="1:79" s="72" customFormat="1" ht="34.950000000000003" customHeight="1" x14ac:dyDescent="0.3">
      <c r="A20" s="9" t="s">
        <v>273</v>
      </c>
      <c r="B20" s="23" t="s">
        <v>317</v>
      </c>
      <c r="C20" s="9" t="s">
        <v>318</v>
      </c>
      <c r="D20" s="66">
        <v>358.96406400000001</v>
      </c>
      <c r="E20" s="61">
        <v>0</v>
      </c>
      <c r="F20" s="66">
        <v>0</v>
      </c>
      <c r="G20" s="66">
        <v>0</v>
      </c>
      <c r="H20" s="66">
        <v>0</v>
      </c>
      <c r="I20" s="66">
        <v>0</v>
      </c>
      <c r="J20" s="66">
        <v>0</v>
      </c>
      <c r="K20" s="66">
        <v>0</v>
      </c>
      <c r="L20" s="66">
        <v>0</v>
      </c>
      <c r="M20" s="66">
        <v>0</v>
      </c>
      <c r="N20" s="66">
        <v>0</v>
      </c>
      <c r="O20" s="66">
        <v>0</v>
      </c>
      <c r="P20" s="36">
        <v>358.44216399999999</v>
      </c>
      <c r="Q20" s="66">
        <v>0</v>
      </c>
      <c r="R20" s="66">
        <v>0</v>
      </c>
      <c r="S20" s="66">
        <v>0</v>
      </c>
      <c r="T20" s="61">
        <v>0.52190000000000003</v>
      </c>
      <c r="U20" s="66">
        <v>0</v>
      </c>
      <c r="V20" s="66">
        <v>0</v>
      </c>
      <c r="W20" s="66">
        <v>0</v>
      </c>
      <c r="X20" s="66">
        <v>0</v>
      </c>
      <c r="Y20" s="66">
        <v>0</v>
      </c>
      <c r="Z20" s="66">
        <v>0.13</v>
      </c>
      <c r="AA20" s="66">
        <v>0</v>
      </c>
      <c r="AB20" s="66">
        <v>0</v>
      </c>
      <c r="AC20" s="66">
        <v>0.13</v>
      </c>
      <c r="AD20" s="66">
        <v>0</v>
      </c>
      <c r="AE20" s="66">
        <v>0</v>
      </c>
      <c r="AF20" s="66">
        <v>0</v>
      </c>
      <c r="AG20" s="66">
        <v>0</v>
      </c>
      <c r="AH20" s="66">
        <v>0</v>
      </c>
      <c r="AI20" s="66">
        <v>0</v>
      </c>
      <c r="AJ20" s="66">
        <v>0</v>
      </c>
      <c r="AK20" s="66">
        <v>6.8010000000000001E-2</v>
      </c>
      <c r="AL20" s="66">
        <v>0.06</v>
      </c>
      <c r="AM20" s="66">
        <v>0</v>
      </c>
      <c r="AN20" s="66">
        <v>0.06</v>
      </c>
      <c r="AO20" s="66">
        <v>0</v>
      </c>
      <c r="AP20" s="66">
        <v>0</v>
      </c>
      <c r="AQ20" s="66">
        <v>8.0099999999999998E-3</v>
      </c>
      <c r="AR20" s="66">
        <v>0</v>
      </c>
      <c r="AS20" s="66">
        <v>0.32389000000000001</v>
      </c>
      <c r="AT20" s="66">
        <v>0.32389000000000001</v>
      </c>
      <c r="AU20" s="66">
        <v>0</v>
      </c>
      <c r="AV20" s="66">
        <v>0</v>
      </c>
      <c r="AW20" s="66">
        <v>0</v>
      </c>
      <c r="AX20" s="66">
        <v>0</v>
      </c>
      <c r="AY20" s="66">
        <v>0</v>
      </c>
      <c r="AZ20" s="66">
        <v>0</v>
      </c>
      <c r="BA20" s="66">
        <v>0</v>
      </c>
      <c r="BB20" s="66">
        <v>0</v>
      </c>
      <c r="BC20" s="66">
        <v>0</v>
      </c>
      <c r="BD20" s="66">
        <v>0</v>
      </c>
      <c r="BE20" s="66">
        <v>0</v>
      </c>
      <c r="BF20" s="66">
        <v>0</v>
      </c>
      <c r="BG20" s="66">
        <v>0</v>
      </c>
      <c r="BH20" s="66">
        <v>0</v>
      </c>
      <c r="BI20" s="66">
        <v>0</v>
      </c>
      <c r="BJ20" s="66">
        <v>0</v>
      </c>
      <c r="BK20" s="66">
        <v>0</v>
      </c>
      <c r="BL20" s="61">
        <v>0</v>
      </c>
      <c r="BM20" s="66">
        <v>0</v>
      </c>
      <c r="BN20" s="66">
        <v>0</v>
      </c>
      <c r="BO20" s="66">
        <v>0</v>
      </c>
      <c r="BP20" s="66">
        <v>0</v>
      </c>
      <c r="BQ20" s="66">
        <v>0</v>
      </c>
      <c r="BR20" s="66"/>
      <c r="BS20" s="66">
        <v>0.52190000000000003</v>
      </c>
      <c r="BT20" s="67">
        <v>358.44216399999999</v>
      </c>
      <c r="BU20" s="73"/>
      <c r="BV20" s="69">
        <f>P79</f>
        <v>0</v>
      </c>
      <c r="BW20" s="70">
        <f t="shared" si="2"/>
        <v>-0.52190000000000003</v>
      </c>
      <c r="BX20" s="71">
        <f t="shared" si="0"/>
        <v>0.52190000000000003</v>
      </c>
      <c r="BZ20" s="69">
        <f>'Bieu 17CH'!F21</f>
        <v>358.44216399999999</v>
      </c>
      <c r="CA20" s="70">
        <f t="shared" si="1"/>
        <v>0</v>
      </c>
    </row>
    <row r="21" spans="1:79" s="72" customFormat="1" ht="34.950000000000003" customHeight="1" x14ac:dyDescent="0.3">
      <c r="A21" s="9" t="s">
        <v>274</v>
      </c>
      <c r="B21" s="23" t="s">
        <v>319</v>
      </c>
      <c r="C21" s="9" t="s">
        <v>320</v>
      </c>
      <c r="D21" s="66">
        <v>0</v>
      </c>
      <c r="E21" s="61">
        <v>0</v>
      </c>
      <c r="F21" s="66">
        <v>0</v>
      </c>
      <c r="G21" s="66">
        <v>0</v>
      </c>
      <c r="H21" s="66">
        <v>0</v>
      </c>
      <c r="I21" s="66">
        <v>0</v>
      </c>
      <c r="J21" s="66">
        <v>0</v>
      </c>
      <c r="K21" s="66">
        <v>0</v>
      </c>
      <c r="L21" s="66">
        <v>0</v>
      </c>
      <c r="M21" s="66">
        <v>0</v>
      </c>
      <c r="N21" s="66">
        <v>0</v>
      </c>
      <c r="O21" s="66">
        <v>0</v>
      </c>
      <c r="P21" s="66">
        <v>0</v>
      </c>
      <c r="Q21" s="36">
        <v>0</v>
      </c>
      <c r="R21" s="66">
        <v>0</v>
      </c>
      <c r="S21" s="66">
        <v>0</v>
      </c>
      <c r="T21" s="61">
        <v>0</v>
      </c>
      <c r="U21" s="66">
        <v>0</v>
      </c>
      <c r="V21" s="66">
        <v>0</v>
      </c>
      <c r="W21" s="66">
        <v>0</v>
      </c>
      <c r="X21" s="66">
        <v>0</v>
      </c>
      <c r="Y21" s="66">
        <v>0</v>
      </c>
      <c r="Z21" s="66">
        <v>0</v>
      </c>
      <c r="AA21" s="66">
        <v>0</v>
      </c>
      <c r="AB21" s="66">
        <v>0</v>
      </c>
      <c r="AC21" s="66">
        <v>0</v>
      </c>
      <c r="AD21" s="66">
        <v>0</v>
      </c>
      <c r="AE21" s="66">
        <v>0</v>
      </c>
      <c r="AF21" s="66">
        <v>0</v>
      </c>
      <c r="AG21" s="66">
        <v>0</v>
      </c>
      <c r="AH21" s="66">
        <v>0</v>
      </c>
      <c r="AI21" s="66">
        <v>0</v>
      </c>
      <c r="AJ21" s="66">
        <v>0</v>
      </c>
      <c r="AK21" s="66">
        <v>0</v>
      </c>
      <c r="AL21" s="66">
        <v>0</v>
      </c>
      <c r="AM21" s="66">
        <v>0</v>
      </c>
      <c r="AN21" s="66">
        <v>0</v>
      </c>
      <c r="AO21" s="66">
        <v>0</v>
      </c>
      <c r="AP21" s="66">
        <v>0</v>
      </c>
      <c r="AQ21" s="66">
        <v>0</v>
      </c>
      <c r="AR21" s="66">
        <v>0</v>
      </c>
      <c r="AS21" s="66">
        <v>0</v>
      </c>
      <c r="AT21" s="66">
        <v>0</v>
      </c>
      <c r="AU21" s="66">
        <v>0</v>
      </c>
      <c r="AV21" s="66">
        <v>0</v>
      </c>
      <c r="AW21" s="66">
        <v>0</v>
      </c>
      <c r="AX21" s="66">
        <v>0</v>
      </c>
      <c r="AY21" s="66">
        <v>0</v>
      </c>
      <c r="AZ21" s="66">
        <v>0</v>
      </c>
      <c r="BA21" s="66">
        <v>0</v>
      </c>
      <c r="BB21" s="66">
        <v>0</v>
      </c>
      <c r="BC21" s="66">
        <v>0</v>
      </c>
      <c r="BD21" s="66">
        <v>0</v>
      </c>
      <c r="BE21" s="66">
        <v>0</v>
      </c>
      <c r="BF21" s="66">
        <v>0</v>
      </c>
      <c r="BG21" s="66">
        <v>0</v>
      </c>
      <c r="BH21" s="66">
        <v>0</v>
      </c>
      <c r="BI21" s="66">
        <v>0</v>
      </c>
      <c r="BJ21" s="66">
        <v>0</v>
      </c>
      <c r="BK21" s="66">
        <v>0</v>
      </c>
      <c r="BL21" s="61">
        <v>0</v>
      </c>
      <c r="BM21" s="66">
        <v>0</v>
      </c>
      <c r="BN21" s="66">
        <v>0</v>
      </c>
      <c r="BO21" s="66">
        <v>0</v>
      </c>
      <c r="BP21" s="66">
        <v>0</v>
      </c>
      <c r="BQ21" s="66">
        <v>0</v>
      </c>
      <c r="BR21" s="66"/>
      <c r="BS21" s="66">
        <v>0</v>
      </c>
      <c r="BT21" s="67">
        <v>0</v>
      </c>
      <c r="BU21" s="73"/>
      <c r="BV21" s="69">
        <f>Q79</f>
        <v>0</v>
      </c>
      <c r="BW21" s="70">
        <f t="shared" si="2"/>
        <v>0</v>
      </c>
      <c r="BX21" s="71">
        <f t="shared" si="0"/>
        <v>0</v>
      </c>
      <c r="BZ21" s="69">
        <f>'Bieu 17CH'!F22</f>
        <v>0</v>
      </c>
      <c r="CA21" s="70">
        <f t="shared" si="1"/>
        <v>0</v>
      </c>
    </row>
    <row r="22" spans="1:79" s="72" customFormat="1" ht="34.950000000000003" customHeight="1" x14ac:dyDescent="0.3">
      <c r="A22" s="9" t="s">
        <v>275</v>
      </c>
      <c r="B22" s="23" t="s">
        <v>321</v>
      </c>
      <c r="C22" s="9" t="s">
        <v>322</v>
      </c>
      <c r="D22" s="66">
        <v>0</v>
      </c>
      <c r="E22" s="61">
        <v>0</v>
      </c>
      <c r="F22" s="66">
        <v>0</v>
      </c>
      <c r="G22" s="66">
        <v>0</v>
      </c>
      <c r="H22" s="66">
        <v>0</v>
      </c>
      <c r="I22" s="66">
        <v>0</v>
      </c>
      <c r="J22" s="66">
        <v>0</v>
      </c>
      <c r="K22" s="66">
        <v>0</v>
      </c>
      <c r="L22" s="66">
        <v>0</v>
      </c>
      <c r="M22" s="66">
        <v>0</v>
      </c>
      <c r="N22" s="66">
        <v>0</v>
      </c>
      <c r="O22" s="66">
        <v>0</v>
      </c>
      <c r="P22" s="66">
        <v>0</v>
      </c>
      <c r="Q22" s="66">
        <v>0</v>
      </c>
      <c r="R22" s="36">
        <v>0</v>
      </c>
      <c r="S22" s="66">
        <v>0</v>
      </c>
      <c r="T22" s="61">
        <v>0</v>
      </c>
      <c r="U22" s="66">
        <v>0</v>
      </c>
      <c r="V22" s="66">
        <v>0</v>
      </c>
      <c r="W22" s="66">
        <v>0</v>
      </c>
      <c r="X22" s="66">
        <v>0</v>
      </c>
      <c r="Y22" s="66">
        <v>0</v>
      </c>
      <c r="Z22" s="66">
        <v>0</v>
      </c>
      <c r="AA22" s="66">
        <v>0</v>
      </c>
      <c r="AB22" s="66">
        <v>0</v>
      </c>
      <c r="AC22" s="66">
        <v>0</v>
      </c>
      <c r="AD22" s="66">
        <v>0</v>
      </c>
      <c r="AE22" s="66">
        <v>0</v>
      </c>
      <c r="AF22" s="66">
        <v>0</v>
      </c>
      <c r="AG22" s="66">
        <v>0</v>
      </c>
      <c r="AH22" s="66">
        <v>0</v>
      </c>
      <c r="AI22" s="66">
        <v>0</v>
      </c>
      <c r="AJ22" s="66">
        <v>0</v>
      </c>
      <c r="AK22" s="66">
        <v>0</v>
      </c>
      <c r="AL22" s="66">
        <v>0</v>
      </c>
      <c r="AM22" s="66">
        <v>0</v>
      </c>
      <c r="AN22" s="66">
        <v>0</v>
      </c>
      <c r="AO22" s="66">
        <v>0</v>
      </c>
      <c r="AP22" s="66">
        <v>0</v>
      </c>
      <c r="AQ22" s="66">
        <v>0</v>
      </c>
      <c r="AR22" s="66">
        <v>0</v>
      </c>
      <c r="AS22" s="66">
        <v>0</v>
      </c>
      <c r="AT22" s="66">
        <v>0</v>
      </c>
      <c r="AU22" s="66">
        <v>0</v>
      </c>
      <c r="AV22" s="66">
        <v>0</v>
      </c>
      <c r="AW22" s="66">
        <v>0</v>
      </c>
      <c r="AX22" s="66">
        <v>0</v>
      </c>
      <c r="AY22" s="66">
        <v>0</v>
      </c>
      <c r="AZ22" s="66">
        <v>0</v>
      </c>
      <c r="BA22" s="66">
        <v>0</v>
      </c>
      <c r="BB22" s="66">
        <v>0</v>
      </c>
      <c r="BC22" s="66">
        <v>0</v>
      </c>
      <c r="BD22" s="66">
        <v>0</v>
      </c>
      <c r="BE22" s="66">
        <v>0</v>
      </c>
      <c r="BF22" s="66">
        <v>0</v>
      </c>
      <c r="BG22" s="66">
        <v>0</v>
      </c>
      <c r="BH22" s="66">
        <v>0</v>
      </c>
      <c r="BI22" s="66">
        <v>0</v>
      </c>
      <c r="BJ22" s="66">
        <v>0</v>
      </c>
      <c r="BK22" s="66">
        <v>0</v>
      </c>
      <c r="BL22" s="61">
        <v>0</v>
      </c>
      <c r="BM22" s="66">
        <v>0</v>
      </c>
      <c r="BN22" s="66">
        <v>0</v>
      </c>
      <c r="BO22" s="66">
        <v>0</v>
      </c>
      <c r="BP22" s="66">
        <v>0</v>
      </c>
      <c r="BQ22" s="66">
        <v>0</v>
      </c>
      <c r="BR22" s="66"/>
      <c r="BS22" s="66">
        <v>0</v>
      </c>
      <c r="BT22" s="67">
        <v>0</v>
      </c>
      <c r="BU22" s="73"/>
      <c r="BV22" s="69">
        <f>R79</f>
        <v>0</v>
      </c>
      <c r="BW22" s="70">
        <f t="shared" si="2"/>
        <v>0</v>
      </c>
      <c r="BX22" s="71">
        <f t="shared" si="0"/>
        <v>0</v>
      </c>
      <c r="BZ22" s="69">
        <f>'Bieu 17CH'!F23</f>
        <v>0</v>
      </c>
      <c r="CA22" s="70">
        <f t="shared" si="1"/>
        <v>0</v>
      </c>
    </row>
    <row r="23" spans="1:79" s="72" customFormat="1" ht="34.950000000000003" customHeight="1" x14ac:dyDescent="0.3">
      <c r="A23" s="9" t="s">
        <v>276</v>
      </c>
      <c r="B23" s="23" t="s">
        <v>323</v>
      </c>
      <c r="C23" s="9" t="s">
        <v>12</v>
      </c>
      <c r="D23" s="66">
        <v>60.476858000000007</v>
      </c>
      <c r="E23" s="61">
        <v>0</v>
      </c>
      <c r="F23" s="66">
        <v>0</v>
      </c>
      <c r="G23" s="66">
        <v>0</v>
      </c>
      <c r="H23" s="66">
        <v>0</v>
      </c>
      <c r="I23" s="66">
        <v>0</v>
      </c>
      <c r="J23" s="66">
        <v>0</v>
      </c>
      <c r="K23" s="66">
        <v>0</v>
      </c>
      <c r="L23" s="66">
        <v>0</v>
      </c>
      <c r="M23" s="66">
        <v>0</v>
      </c>
      <c r="N23" s="66">
        <v>0</v>
      </c>
      <c r="O23" s="66">
        <v>0</v>
      </c>
      <c r="P23" s="66">
        <v>0</v>
      </c>
      <c r="Q23" s="66">
        <v>0</v>
      </c>
      <c r="R23" s="66">
        <v>0</v>
      </c>
      <c r="S23" s="36">
        <v>60.476858000000007</v>
      </c>
      <c r="T23" s="61">
        <v>0</v>
      </c>
      <c r="U23" s="66">
        <v>0</v>
      </c>
      <c r="V23" s="66">
        <v>0</v>
      </c>
      <c r="W23" s="66">
        <v>0</v>
      </c>
      <c r="X23" s="66">
        <v>0</v>
      </c>
      <c r="Y23" s="66">
        <v>0</v>
      </c>
      <c r="Z23" s="66">
        <v>0</v>
      </c>
      <c r="AA23" s="66">
        <v>0</v>
      </c>
      <c r="AB23" s="66">
        <v>0</v>
      </c>
      <c r="AC23" s="66">
        <v>0</v>
      </c>
      <c r="AD23" s="66">
        <v>0</v>
      </c>
      <c r="AE23" s="66">
        <v>0</v>
      </c>
      <c r="AF23" s="66">
        <v>0</v>
      </c>
      <c r="AG23" s="66">
        <v>0</v>
      </c>
      <c r="AH23" s="66">
        <v>0</v>
      </c>
      <c r="AI23" s="66">
        <v>0</v>
      </c>
      <c r="AJ23" s="66">
        <v>0</v>
      </c>
      <c r="AK23" s="66">
        <v>0</v>
      </c>
      <c r="AL23" s="66">
        <v>0</v>
      </c>
      <c r="AM23" s="66">
        <v>0</v>
      </c>
      <c r="AN23" s="66">
        <v>0</v>
      </c>
      <c r="AO23" s="66">
        <v>0</v>
      </c>
      <c r="AP23" s="66">
        <v>0</v>
      </c>
      <c r="AQ23" s="66">
        <v>0</v>
      </c>
      <c r="AR23" s="66">
        <v>0</v>
      </c>
      <c r="AS23" s="66">
        <v>0</v>
      </c>
      <c r="AT23" s="66">
        <v>0</v>
      </c>
      <c r="AU23" s="66">
        <v>0</v>
      </c>
      <c r="AV23" s="66">
        <v>0</v>
      </c>
      <c r="AW23" s="66">
        <v>0</v>
      </c>
      <c r="AX23" s="66">
        <v>0</v>
      </c>
      <c r="AY23" s="66">
        <v>0</v>
      </c>
      <c r="AZ23" s="66">
        <v>0</v>
      </c>
      <c r="BA23" s="66">
        <v>0</v>
      </c>
      <c r="BB23" s="66">
        <v>0</v>
      </c>
      <c r="BC23" s="66">
        <v>0</v>
      </c>
      <c r="BD23" s="66">
        <v>0</v>
      </c>
      <c r="BE23" s="66">
        <v>0</v>
      </c>
      <c r="BF23" s="66">
        <v>0</v>
      </c>
      <c r="BG23" s="66">
        <v>0</v>
      </c>
      <c r="BH23" s="66">
        <v>0</v>
      </c>
      <c r="BI23" s="66">
        <v>0</v>
      </c>
      <c r="BJ23" s="66">
        <v>0</v>
      </c>
      <c r="BK23" s="66">
        <v>0</v>
      </c>
      <c r="BL23" s="61">
        <v>0</v>
      </c>
      <c r="BM23" s="66">
        <v>0</v>
      </c>
      <c r="BN23" s="66">
        <v>0</v>
      </c>
      <c r="BO23" s="66">
        <v>0</v>
      </c>
      <c r="BP23" s="66">
        <v>0</v>
      </c>
      <c r="BQ23" s="66">
        <v>0</v>
      </c>
      <c r="BR23" s="66"/>
      <c r="BS23" s="66">
        <v>0</v>
      </c>
      <c r="BT23" s="67">
        <v>68.628558000000012</v>
      </c>
      <c r="BU23" s="73"/>
      <c r="BV23" s="69">
        <f>S79</f>
        <v>8.1516999999999999</v>
      </c>
      <c r="BW23" s="70">
        <f t="shared" si="2"/>
        <v>8.1516999999999999</v>
      </c>
      <c r="BX23" s="71"/>
      <c r="BZ23" s="69">
        <f>'Bieu 17CH'!F24</f>
        <v>68.628558000000012</v>
      </c>
      <c r="CA23" s="70">
        <f t="shared" si="1"/>
        <v>0</v>
      </c>
    </row>
    <row r="24" spans="1:79" s="65" customFormat="1" ht="34.950000000000003" customHeight="1" x14ac:dyDescent="0.3">
      <c r="A24" s="12">
        <v>2</v>
      </c>
      <c r="B24" s="27" t="s">
        <v>324</v>
      </c>
      <c r="C24" s="12" t="s">
        <v>325</v>
      </c>
      <c r="D24" s="61">
        <v>8640.1460170000009</v>
      </c>
      <c r="E24" s="61">
        <v>0</v>
      </c>
      <c r="F24" s="77">
        <v>0</v>
      </c>
      <c r="G24" s="61">
        <v>0</v>
      </c>
      <c r="H24" s="61">
        <v>0</v>
      </c>
      <c r="I24" s="61">
        <v>0</v>
      </c>
      <c r="J24" s="61">
        <v>0</v>
      </c>
      <c r="K24" s="61">
        <v>0</v>
      </c>
      <c r="L24" s="61">
        <v>0</v>
      </c>
      <c r="M24" s="61">
        <v>0</v>
      </c>
      <c r="N24" s="61">
        <v>0</v>
      </c>
      <c r="O24" s="61">
        <v>0</v>
      </c>
      <c r="P24" s="61">
        <v>0</v>
      </c>
      <c r="Q24" s="61">
        <v>0</v>
      </c>
      <c r="R24" s="61">
        <v>0</v>
      </c>
      <c r="S24" s="61">
        <v>0</v>
      </c>
      <c r="T24" s="36">
        <v>8640.1460170000009</v>
      </c>
      <c r="U24" s="61">
        <v>0.41399999999999992</v>
      </c>
      <c r="V24" s="61">
        <v>0.16500000000000625</v>
      </c>
      <c r="W24" s="61">
        <v>0.25</v>
      </c>
      <c r="X24" s="61">
        <v>0</v>
      </c>
      <c r="Y24" s="61">
        <v>0.75000000000000022</v>
      </c>
      <c r="Z24" s="61">
        <v>0.38000000000000023</v>
      </c>
      <c r="AA24" s="61">
        <v>0.1</v>
      </c>
      <c r="AB24" s="61">
        <v>0</v>
      </c>
      <c r="AC24" s="61">
        <v>0.28000000000000019</v>
      </c>
      <c r="AD24" s="61">
        <v>0</v>
      </c>
      <c r="AE24" s="61">
        <v>0</v>
      </c>
      <c r="AF24" s="61">
        <v>0</v>
      </c>
      <c r="AG24" s="61">
        <v>0</v>
      </c>
      <c r="AH24" s="61">
        <v>0</v>
      </c>
      <c r="AI24" s="61">
        <v>0</v>
      </c>
      <c r="AJ24" s="61">
        <v>0</v>
      </c>
      <c r="AK24" s="61">
        <v>3.6</v>
      </c>
      <c r="AL24" s="61">
        <v>3.3</v>
      </c>
      <c r="AM24" s="61">
        <v>0</v>
      </c>
      <c r="AN24" s="61">
        <v>3.3</v>
      </c>
      <c r="AO24" s="61">
        <v>0</v>
      </c>
      <c r="AP24" s="61">
        <v>0.18</v>
      </c>
      <c r="AQ24" s="61">
        <v>0.12</v>
      </c>
      <c r="AR24" s="61">
        <v>0</v>
      </c>
      <c r="AS24" s="61">
        <v>10.007300000000203</v>
      </c>
      <c r="AT24" s="61">
        <v>9.9300999999999995</v>
      </c>
      <c r="AU24" s="61">
        <v>3.0000000000200089E-2</v>
      </c>
      <c r="AV24" s="61">
        <v>0</v>
      </c>
      <c r="AW24" s="61">
        <v>0</v>
      </c>
      <c r="AX24" s="61">
        <v>0</v>
      </c>
      <c r="AY24" s="61">
        <v>0</v>
      </c>
      <c r="AZ24" s="61">
        <v>4.7200000000003683E-2</v>
      </c>
      <c r="BA24" s="61">
        <v>0</v>
      </c>
      <c r="BB24" s="61">
        <v>0</v>
      </c>
      <c r="BC24" s="61">
        <v>0</v>
      </c>
      <c r="BD24" s="61">
        <v>0</v>
      </c>
      <c r="BE24" s="61">
        <v>0</v>
      </c>
      <c r="BF24" s="61">
        <v>0.56999999999999984</v>
      </c>
      <c r="BG24" s="61">
        <v>0</v>
      </c>
      <c r="BH24" s="61">
        <v>0</v>
      </c>
      <c r="BI24" s="61">
        <v>0</v>
      </c>
      <c r="BJ24" s="61">
        <v>0</v>
      </c>
      <c r="BK24" s="61">
        <v>0</v>
      </c>
      <c r="BL24" s="61">
        <v>0</v>
      </c>
      <c r="BM24" s="61">
        <v>0</v>
      </c>
      <c r="BN24" s="61">
        <v>0</v>
      </c>
      <c r="BO24" s="61">
        <v>0</v>
      </c>
      <c r="BP24" s="61">
        <v>0</v>
      </c>
      <c r="BQ24" s="61">
        <v>0</v>
      </c>
      <c r="BR24" s="61"/>
      <c r="BS24" s="61">
        <v>0</v>
      </c>
      <c r="BT24" s="57">
        <v>8818.528647000001</v>
      </c>
      <c r="BU24" s="73"/>
      <c r="BV24" s="62">
        <f>T79</f>
        <v>178.38263000000003</v>
      </c>
      <c r="BW24" s="63">
        <f t="shared" si="2"/>
        <v>178.38263000000003</v>
      </c>
      <c r="BX24" s="64">
        <f t="shared" si="0"/>
        <v>178.38263000000003</v>
      </c>
      <c r="BZ24" s="62">
        <f>'Bieu 17CH'!F25</f>
        <v>8818.528647000001</v>
      </c>
      <c r="CA24" s="63">
        <f t="shared" si="1"/>
        <v>0</v>
      </c>
    </row>
    <row r="25" spans="1:79" s="72" customFormat="1" ht="34.950000000000003" customHeight="1" x14ac:dyDescent="0.3">
      <c r="A25" s="9" t="s">
        <v>72</v>
      </c>
      <c r="B25" s="23" t="s">
        <v>326</v>
      </c>
      <c r="C25" s="9" t="s">
        <v>26</v>
      </c>
      <c r="D25" s="66">
        <v>2093.3474859999997</v>
      </c>
      <c r="E25" s="61">
        <v>0</v>
      </c>
      <c r="F25" s="66">
        <v>0</v>
      </c>
      <c r="G25" s="66">
        <v>0</v>
      </c>
      <c r="H25" s="66">
        <v>0</v>
      </c>
      <c r="I25" s="66">
        <v>0</v>
      </c>
      <c r="J25" s="66">
        <v>0</v>
      </c>
      <c r="K25" s="66">
        <v>0</v>
      </c>
      <c r="L25" s="66">
        <v>0</v>
      </c>
      <c r="M25" s="66">
        <v>0</v>
      </c>
      <c r="N25" s="66">
        <v>0</v>
      </c>
      <c r="O25" s="66">
        <v>0</v>
      </c>
      <c r="P25" s="66">
        <v>0</v>
      </c>
      <c r="Q25" s="66">
        <v>0</v>
      </c>
      <c r="R25" s="66">
        <v>0</v>
      </c>
      <c r="S25" s="66">
        <v>0</v>
      </c>
      <c r="T25" s="61">
        <v>8.8278999999999996</v>
      </c>
      <c r="U25" s="36">
        <v>2084.5195859999994</v>
      </c>
      <c r="V25" s="66">
        <v>0</v>
      </c>
      <c r="W25" s="66">
        <v>0</v>
      </c>
      <c r="X25" s="66">
        <v>0</v>
      </c>
      <c r="Y25" s="66">
        <v>0</v>
      </c>
      <c r="Z25" s="66">
        <v>0</v>
      </c>
      <c r="AA25" s="66">
        <v>0</v>
      </c>
      <c r="AB25" s="66">
        <v>0</v>
      </c>
      <c r="AC25" s="66">
        <v>0</v>
      </c>
      <c r="AD25" s="66">
        <v>0</v>
      </c>
      <c r="AE25" s="66">
        <v>0</v>
      </c>
      <c r="AF25" s="66">
        <v>0</v>
      </c>
      <c r="AG25" s="66">
        <v>0</v>
      </c>
      <c r="AH25" s="66">
        <v>0</v>
      </c>
      <c r="AI25" s="66">
        <v>0</v>
      </c>
      <c r="AJ25" s="66">
        <v>0</v>
      </c>
      <c r="AK25" s="66">
        <v>2.71</v>
      </c>
      <c r="AL25" s="66">
        <v>2.62</v>
      </c>
      <c r="AM25" s="66">
        <v>0</v>
      </c>
      <c r="AN25" s="66">
        <v>2.62</v>
      </c>
      <c r="AO25" s="66">
        <v>0</v>
      </c>
      <c r="AP25" s="66">
        <v>0</v>
      </c>
      <c r="AQ25" s="66">
        <v>0.09</v>
      </c>
      <c r="AR25" s="66">
        <v>0</v>
      </c>
      <c r="AS25" s="66">
        <v>5.6879</v>
      </c>
      <c r="AT25" s="66">
        <v>5.6879</v>
      </c>
      <c r="AU25" s="66">
        <v>0</v>
      </c>
      <c r="AV25" s="66">
        <v>0</v>
      </c>
      <c r="AW25" s="66">
        <v>0</v>
      </c>
      <c r="AX25" s="66">
        <v>0</v>
      </c>
      <c r="AY25" s="66">
        <v>0</v>
      </c>
      <c r="AZ25" s="66">
        <v>0</v>
      </c>
      <c r="BA25" s="66">
        <v>0</v>
      </c>
      <c r="BB25" s="66">
        <v>0</v>
      </c>
      <c r="BC25" s="66">
        <v>0</v>
      </c>
      <c r="BD25" s="66">
        <v>0</v>
      </c>
      <c r="BE25" s="66">
        <v>0</v>
      </c>
      <c r="BF25" s="66">
        <v>0.43</v>
      </c>
      <c r="BG25" s="66">
        <v>0</v>
      </c>
      <c r="BH25" s="66">
        <v>0</v>
      </c>
      <c r="BI25" s="66">
        <v>0</v>
      </c>
      <c r="BJ25" s="66">
        <v>0</v>
      </c>
      <c r="BK25" s="66">
        <v>0</v>
      </c>
      <c r="BL25" s="61">
        <v>0</v>
      </c>
      <c r="BM25" s="66">
        <v>0</v>
      </c>
      <c r="BN25" s="66">
        <v>0</v>
      </c>
      <c r="BO25" s="66">
        <v>0</v>
      </c>
      <c r="BP25" s="66">
        <v>0</v>
      </c>
      <c r="BQ25" s="66">
        <v>0</v>
      </c>
      <c r="BR25" s="66"/>
      <c r="BS25" s="66">
        <v>8.8278999999999996</v>
      </c>
      <c r="BT25" s="67">
        <v>2087.1465859999994</v>
      </c>
      <c r="BU25" s="73"/>
      <c r="BV25" s="69">
        <f>U79</f>
        <v>2.6269999999999998</v>
      </c>
      <c r="BW25" s="70">
        <f t="shared" si="2"/>
        <v>-6.2008999999999999</v>
      </c>
      <c r="BX25" s="71">
        <f t="shared" si="0"/>
        <v>6.2008999999999999</v>
      </c>
      <c r="BZ25" s="69">
        <f>'Bieu 17CH'!F26</f>
        <v>2087.1465859999994</v>
      </c>
      <c r="CA25" s="70">
        <f t="shared" si="1"/>
        <v>0</v>
      </c>
    </row>
    <row r="26" spans="1:79" s="72" customFormat="1" ht="34.950000000000003" customHeight="1" x14ac:dyDescent="0.3">
      <c r="A26" s="9" t="s">
        <v>73</v>
      </c>
      <c r="B26" s="23" t="s">
        <v>327</v>
      </c>
      <c r="C26" s="9" t="s">
        <v>27</v>
      </c>
      <c r="D26" s="66">
        <v>111.059016</v>
      </c>
      <c r="E26" s="61">
        <v>0</v>
      </c>
      <c r="F26" s="66">
        <v>0</v>
      </c>
      <c r="G26" s="66">
        <v>0</v>
      </c>
      <c r="H26" s="66">
        <v>0</v>
      </c>
      <c r="I26" s="66">
        <v>0</v>
      </c>
      <c r="J26" s="66">
        <v>0</v>
      </c>
      <c r="K26" s="66">
        <v>0</v>
      </c>
      <c r="L26" s="66">
        <v>0</v>
      </c>
      <c r="M26" s="66">
        <v>0</v>
      </c>
      <c r="N26" s="66">
        <v>0</v>
      </c>
      <c r="O26" s="66">
        <v>0</v>
      </c>
      <c r="P26" s="66">
        <v>0</v>
      </c>
      <c r="Q26" s="66">
        <v>0</v>
      </c>
      <c r="R26" s="66">
        <v>0</v>
      </c>
      <c r="S26" s="66">
        <v>0</v>
      </c>
      <c r="T26" s="61">
        <v>1.04</v>
      </c>
      <c r="U26" s="66">
        <v>0</v>
      </c>
      <c r="V26" s="36">
        <v>110.01901599999999</v>
      </c>
      <c r="W26" s="66">
        <v>0.11</v>
      </c>
      <c r="X26" s="66">
        <v>0</v>
      </c>
      <c r="Y26" s="66">
        <v>0</v>
      </c>
      <c r="Z26" s="66">
        <v>0</v>
      </c>
      <c r="AA26" s="66">
        <v>0</v>
      </c>
      <c r="AB26" s="66">
        <v>0</v>
      </c>
      <c r="AC26" s="66">
        <v>0</v>
      </c>
      <c r="AD26" s="66">
        <v>0</v>
      </c>
      <c r="AE26" s="66">
        <v>0</v>
      </c>
      <c r="AF26" s="66">
        <v>0</v>
      </c>
      <c r="AG26" s="66">
        <v>0</v>
      </c>
      <c r="AH26" s="66">
        <v>0</v>
      </c>
      <c r="AI26" s="66">
        <v>0</v>
      </c>
      <c r="AJ26" s="66">
        <v>0</v>
      </c>
      <c r="AK26" s="66">
        <v>0</v>
      </c>
      <c r="AL26" s="66">
        <v>0</v>
      </c>
      <c r="AM26" s="66">
        <v>0</v>
      </c>
      <c r="AN26" s="66">
        <v>0</v>
      </c>
      <c r="AO26" s="66">
        <v>0</v>
      </c>
      <c r="AP26" s="66">
        <v>0</v>
      </c>
      <c r="AQ26" s="66">
        <v>0</v>
      </c>
      <c r="AR26" s="66">
        <v>0</v>
      </c>
      <c r="AS26" s="66">
        <v>0.92999999999999994</v>
      </c>
      <c r="AT26" s="66">
        <v>0.92999999999999994</v>
      </c>
      <c r="AU26" s="66">
        <v>0</v>
      </c>
      <c r="AV26" s="66">
        <v>0</v>
      </c>
      <c r="AW26" s="66">
        <v>0</v>
      </c>
      <c r="AX26" s="66">
        <v>0</v>
      </c>
      <c r="AY26" s="66">
        <v>0</v>
      </c>
      <c r="AZ26" s="66">
        <v>0</v>
      </c>
      <c r="BA26" s="66">
        <v>0</v>
      </c>
      <c r="BB26" s="66">
        <v>0</v>
      </c>
      <c r="BC26" s="66">
        <v>0</v>
      </c>
      <c r="BD26" s="66">
        <v>0</v>
      </c>
      <c r="BE26" s="66">
        <v>0</v>
      </c>
      <c r="BF26" s="66">
        <v>0</v>
      </c>
      <c r="BG26" s="66">
        <v>0</v>
      </c>
      <c r="BH26" s="66">
        <v>0</v>
      </c>
      <c r="BI26" s="66">
        <v>0</v>
      </c>
      <c r="BJ26" s="66">
        <v>0</v>
      </c>
      <c r="BK26" s="66">
        <v>0</v>
      </c>
      <c r="BL26" s="61">
        <v>0</v>
      </c>
      <c r="BM26" s="66">
        <v>0</v>
      </c>
      <c r="BN26" s="66">
        <v>0</v>
      </c>
      <c r="BO26" s="66">
        <v>0</v>
      </c>
      <c r="BP26" s="66">
        <v>0</v>
      </c>
      <c r="BQ26" s="66">
        <v>0</v>
      </c>
      <c r="BR26" s="66"/>
      <c r="BS26" s="66">
        <v>1.04</v>
      </c>
      <c r="BT26" s="67">
        <v>114.61401600000001</v>
      </c>
      <c r="BU26" s="73"/>
      <c r="BV26" s="69">
        <f>V79</f>
        <v>4.5950000000000069</v>
      </c>
      <c r="BW26" s="70">
        <f t="shared" si="2"/>
        <v>3.5550000000000068</v>
      </c>
      <c r="BX26" s="71">
        <f t="shared" si="0"/>
        <v>3.5550000000000068</v>
      </c>
      <c r="BZ26" s="69">
        <f>'Bieu 17CH'!F27</f>
        <v>114.61401600000001</v>
      </c>
      <c r="CA26" s="70">
        <f t="shared" si="1"/>
        <v>0</v>
      </c>
    </row>
    <row r="27" spans="1:79" s="72" customFormat="1" ht="34.950000000000003" customHeight="1" x14ac:dyDescent="0.3">
      <c r="A27" s="9" t="s">
        <v>328</v>
      </c>
      <c r="B27" s="23" t="s">
        <v>329</v>
      </c>
      <c r="C27" s="9" t="s">
        <v>28</v>
      </c>
      <c r="D27" s="66">
        <v>20.710609000000002</v>
      </c>
      <c r="E27" s="61">
        <v>0</v>
      </c>
      <c r="F27" s="66">
        <v>0</v>
      </c>
      <c r="G27" s="66">
        <v>0</v>
      </c>
      <c r="H27" s="66">
        <v>0</v>
      </c>
      <c r="I27" s="66">
        <v>0</v>
      </c>
      <c r="J27" s="66">
        <v>0</v>
      </c>
      <c r="K27" s="66">
        <v>0</v>
      </c>
      <c r="L27" s="66">
        <v>0</v>
      </c>
      <c r="M27" s="66">
        <v>0</v>
      </c>
      <c r="N27" s="66">
        <v>0</v>
      </c>
      <c r="O27" s="66">
        <v>0</v>
      </c>
      <c r="P27" s="66">
        <v>0</v>
      </c>
      <c r="Q27" s="66">
        <v>0</v>
      </c>
      <c r="R27" s="66">
        <v>0</v>
      </c>
      <c r="S27" s="66">
        <v>0</v>
      </c>
      <c r="T27" s="61">
        <v>0.53</v>
      </c>
      <c r="U27" s="66">
        <v>0</v>
      </c>
      <c r="V27" s="66">
        <v>0.09</v>
      </c>
      <c r="W27" s="36">
        <v>20.180609</v>
      </c>
      <c r="X27" s="66">
        <v>0</v>
      </c>
      <c r="Y27" s="66">
        <v>0.24</v>
      </c>
      <c r="Z27" s="66">
        <v>0</v>
      </c>
      <c r="AA27" s="66">
        <v>0</v>
      </c>
      <c r="AB27" s="66">
        <v>0</v>
      </c>
      <c r="AC27" s="66">
        <v>0</v>
      </c>
      <c r="AD27" s="66">
        <v>0</v>
      </c>
      <c r="AE27" s="66">
        <v>0</v>
      </c>
      <c r="AF27" s="66">
        <v>0</v>
      </c>
      <c r="AG27" s="66">
        <v>0</v>
      </c>
      <c r="AH27" s="66">
        <v>0</v>
      </c>
      <c r="AI27" s="66">
        <v>0</v>
      </c>
      <c r="AJ27" s="66">
        <v>0</v>
      </c>
      <c r="AK27" s="66">
        <v>0.18</v>
      </c>
      <c r="AL27" s="66">
        <v>0</v>
      </c>
      <c r="AM27" s="66">
        <v>0</v>
      </c>
      <c r="AN27" s="66">
        <v>0</v>
      </c>
      <c r="AO27" s="66">
        <v>0</v>
      </c>
      <c r="AP27" s="66">
        <v>0.18</v>
      </c>
      <c r="AQ27" s="66">
        <v>0</v>
      </c>
      <c r="AR27" s="66">
        <v>0</v>
      </c>
      <c r="AS27" s="66">
        <v>0.02</v>
      </c>
      <c r="AT27" s="66">
        <v>0.02</v>
      </c>
      <c r="AU27" s="66">
        <v>0</v>
      </c>
      <c r="AV27" s="66">
        <v>0</v>
      </c>
      <c r="AW27" s="66">
        <v>0</v>
      </c>
      <c r="AX27" s="66">
        <v>0</v>
      </c>
      <c r="AY27" s="66">
        <v>0</v>
      </c>
      <c r="AZ27" s="66">
        <v>0</v>
      </c>
      <c r="BA27" s="66">
        <v>0</v>
      </c>
      <c r="BB27" s="66">
        <v>0</v>
      </c>
      <c r="BC27" s="66">
        <v>0</v>
      </c>
      <c r="BD27" s="66">
        <v>0</v>
      </c>
      <c r="BE27" s="66">
        <v>0</v>
      </c>
      <c r="BF27" s="66">
        <v>0</v>
      </c>
      <c r="BG27" s="66">
        <v>0</v>
      </c>
      <c r="BH27" s="66">
        <v>0</v>
      </c>
      <c r="BI27" s="66">
        <v>0</v>
      </c>
      <c r="BJ27" s="66">
        <v>0</v>
      </c>
      <c r="BK27" s="66">
        <v>0</v>
      </c>
      <c r="BL27" s="61">
        <v>0</v>
      </c>
      <c r="BM27" s="66">
        <v>0</v>
      </c>
      <c r="BN27" s="66">
        <v>0</v>
      </c>
      <c r="BO27" s="66">
        <v>0</v>
      </c>
      <c r="BP27" s="66">
        <v>0</v>
      </c>
      <c r="BQ27" s="66">
        <v>0</v>
      </c>
      <c r="BR27" s="66"/>
      <c r="BS27" s="66">
        <v>0.53</v>
      </c>
      <c r="BT27" s="67">
        <v>21.800609000000001</v>
      </c>
      <c r="BU27" s="73"/>
      <c r="BV27" s="69">
        <f>W79</f>
        <v>1.62</v>
      </c>
      <c r="BW27" s="70">
        <f t="shared" si="2"/>
        <v>1.0900000000000001</v>
      </c>
      <c r="BX27" s="71">
        <f t="shared" si="0"/>
        <v>1.0900000000000001</v>
      </c>
      <c r="BZ27" s="69">
        <f>'Bieu 17CH'!F28</f>
        <v>21.800609000000001</v>
      </c>
      <c r="CA27" s="70">
        <f t="shared" si="1"/>
        <v>0</v>
      </c>
    </row>
    <row r="28" spans="1:79" s="72" customFormat="1" ht="34.950000000000003" customHeight="1" x14ac:dyDescent="0.3">
      <c r="A28" s="9" t="s">
        <v>330</v>
      </c>
      <c r="B28" s="23" t="s">
        <v>331</v>
      </c>
      <c r="C28" s="9" t="s">
        <v>13</v>
      </c>
      <c r="D28" s="66">
        <v>89.978880000000004</v>
      </c>
      <c r="E28" s="61">
        <v>0</v>
      </c>
      <c r="F28" s="66">
        <v>0</v>
      </c>
      <c r="G28" s="66">
        <v>0</v>
      </c>
      <c r="H28" s="66">
        <v>0</v>
      </c>
      <c r="I28" s="66">
        <v>0</v>
      </c>
      <c r="J28" s="66">
        <v>0</v>
      </c>
      <c r="K28" s="66">
        <v>0</v>
      </c>
      <c r="L28" s="66">
        <v>0</v>
      </c>
      <c r="M28" s="66">
        <v>0</v>
      </c>
      <c r="N28" s="66">
        <v>0</v>
      </c>
      <c r="O28" s="66">
        <v>0</v>
      </c>
      <c r="P28" s="66">
        <v>0</v>
      </c>
      <c r="Q28" s="66">
        <v>0</v>
      </c>
      <c r="R28" s="66">
        <v>0</v>
      </c>
      <c r="S28" s="66">
        <v>0</v>
      </c>
      <c r="T28" s="61">
        <v>0</v>
      </c>
      <c r="U28" s="66">
        <v>0</v>
      </c>
      <c r="V28" s="66">
        <v>0</v>
      </c>
      <c r="W28" s="66">
        <v>0</v>
      </c>
      <c r="X28" s="36">
        <v>89.978880000000004</v>
      </c>
      <c r="Y28" s="66">
        <v>0</v>
      </c>
      <c r="Z28" s="66">
        <v>0</v>
      </c>
      <c r="AA28" s="66">
        <v>0</v>
      </c>
      <c r="AB28" s="66">
        <v>0</v>
      </c>
      <c r="AC28" s="66">
        <v>0</v>
      </c>
      <c r="AD28" s="66">
        <v>0</v>
      </c>
      <c r="AE28" s="66">
        <v>0</v>
      </c>
      <c r="AF28" s="66">
        <v>0</v>
      </c>
      <c r="AG28" s="66">
        <v>0</v>
      </c>
      <c r="AH28" s="66">
        <v>0</v>
      </c>
      <c r="AI28" s="66">
        <v>0</v>
      </c>
      <c r="AJ28" s="66">
        <v>0</v>
      </c>
      <c r="AK28" s="66">
        <v>0</v>
      </c>
      <c r="AL28" s="66">
        <v>0</v>
      </c>
      <c r="AM28" s="66">
        <v>0</v>
      </c>
      <c r="AN28" s="66">
        <v>0</v>
      </c>
      <c r="AO28" s="66">
        <v>0</v>
      </c>
      <c r="AP28" s="66">
        <v>0</v>
      </c>
      <c r="AQ28" s="66">
        <v>0</v>
      </c>
      <c r="AR28" s="66">
        <v>0</v>
      </c>
      <c r="AS28" s="66">
        <v>0</v>
      </c>
      <c r="AT28" s="66">
        <v>0</v>
      </c>
      <c r="AU28" s="66">
        <v>0</v>
      </c>
      <c r="AV28" s="66">
        <v>0</v>
      </c>
      <c r="AW28" s="66">
        <v>0</v>
      </c>
      <c r="AX28" s="66">
        <v>0</v>
      </c>
      <c r="AY28" s="66">
        <v>0</v>
      </c>
      <c r="AZ28" s="66">
        <v>0</v>
      </c>
      <c r="BA28" s="66">
        <v>0</v>
      </c>
      <c r="BB28" s="66">
        <v>0</v>
      </c>
      <c r="BC28" s="66">
        <v>0</v>
      </c>
      <c r="BD28" s="66">
        <v>0</v>
      </c>
      <c r="BE28" s="66">
        <v>0</v>
      </c>
      <c r="BF28" s="66">
        <v>0</v>
      </c>
      <c r="BG28" s="66">
        <v>0</v>
      </c>
      <c r="BH28" s="66">
        <v>0</v>
      </c>
      <c r="BI28" s="66">
        <v>0</v>
      </c>
      <c r="BJ28" s="66">
        <v>0</v>
      </c>
      <c r="BK28" s="66">
        <v>0</v>
      </c>
      <c r="BL28" s="61">
        <v>0</v>
      </c>
      <c r="BM28" s="66">
        <v>0</v>
      </c>
      <c r="BN28" s="66">
        <v>0</v>
      </c>
      <c r="BO28" s="66">
        <v>0</v>
      </c>
      <c r="BP28" s="66">
        <v>0</v>
      </c>
      <c r="BQ28" s="66">
        <v>0</v>
      </c>
      <c r="BR28" s="66"/>
      <c r="BS28" s="66">
        <v>0</v>
      </c>
      <c r="BT28" s="67">
        <v>113.85388</v>
      </c>
      <c r="BU28" s="73"/>
      <c r="BV28" s="69">
        <f>X79</f>
        <v>23.875</v>
      </c>
      <c r="BW28" s="70">
        <f t="shared" si="2"/>
        <v>23.875</v>
      </c>
      <c r="BX28" s="71">
        <f t="shared" si="0"/>
        <v>23.875</v>
      </c>
      <c r="BZ28" s="69">
        <f>'Bieu 17CH'!F29</f>
        <v>113.85388</v>
      </c>
      <c r="CA28" s="70">
        <f t="shared" si="1"/>
        <v>0</v>
      </c>
    </row>
    <row r="29" spans="1:79" s="72" customFormat="1" ht="34.950000000000003" customHeight="1" x14ac:dyDescent="0.3">
      <c r="A29" s="9" t="s">
        <v>332</v>
      </c>
      <c r="B29" s="23" t="s">
        <v>333</v>
      </c>
      <c r="C29" s="9" t="s">
        <v>14</v>
      </c>
      <c r="D29" s="66">
        <v>1.5101709999999999</v>
      </c>
      <c r="E29" s="61">
        <v>0</v>
      </c>
      <c r="F29" s="66">
        <v>0</v>
      </c>
      <c r="G29" s="66">
        <v>0</v>
      </c>
      <c r="H29" s="66">
        <v>0</v>
      </c>
      <c r="I29" s="66">
        <v>0</v>
      </c>
      <c r="J29" s="66">
        <v>0</v>
      </c>
      <c r="K29" s="66">
        <v>0</v>
      </c>
      <c r="L29" s="66">
        <v>0</v>
      </c>
      <c r="M29" s="66">
        <v>0</v>
      </c>
      <c r="N29" s="66">
        <v>0</v>
      </c>
      <c r="O29" s="66">
        <v>0</v>
      </c>
      <c r="P29" s="66">
        <v>0</v>
      </c>
      <c r="Q29" s="66">
        <v>0</v>
      </c>
      <c r="R29" s="66">
        <v>0</v>
      </c>
      <c r="S29" s="66">
        <v>0</v>
      </c>
      <c r="T29" s="61">
        <v>0</v>
      </c>
      <c r="U29" s="66">
        <v>0</v>
      </c>
      <c r="V29" s="66">
        <v>0</v>
      </c>
      <c r="W29" s="66">
        <v>0</v>
      </c>
      <c r="X29" s="66">
        <v>0</v>
      </c>
      <c r="Y29" s="36">
        <v>1.5101709999999999</v>
      </c>
      <c r="Z29" s="66">
        <v>0</v>
      </c>
      <c r="AA29" s="66">
        <v>0</v>
      </c>
      <c r="AB29" s="66">
        <v>0</v>
      </c>
      <c r="AC29" s="66">
        <v>0</v>
      </c>
      <c r="AD29" s="66">
        <v>0</v>
      </c>
      <c r="AE29" s="66">
        <v>0</v>
      </c>
      <c r="AF29" s="66">
        <v>0</v>
      </c>
      <c r="AG29" s="66">
        <v>0</v>
      </c>
      <c r="AH29" s="66">
        <v>0</v>
      </c>
      <c r="AI29" s="66">
        <v>0</v>
      </c>
      <c r="AJ29" s="66">
        <v>0</v>
      </c>
      <c r="AK29" s="66">
        <v>0</v>
      </c>
      <c r="AL29" s="66">
        <v>0</v>
      </c>
      <c r="AM29" s="66">
        <v>0</v>
      </c>
      <c r="AN29" s="66">
        <v>0</v>
      </c>
      <c r="AO29" s="66">
        <v>0</v>
      </c>
      <c r="AP29" s="66">
        <v>0</v>
      </c>
      <c r="AQ29" s="66">
        <v>0</v>
      </c>
      <c r="AR29" s="66">
        <v>0</v>
      </c>
      <c r="AS29" s="66">
        <v>0</v>
      </c>
      <c r="AT29" s="66">
        <v>0</v>
      </c>
      <c r="AU29" s="66">
        <v>0</v>
      </c>
      <c r="AV29" s="66">
        <v>0</v>
      </c>
      <c r="AW29" s="66">
        <v>0</v>
      </c>
      <c r="AX29" s="66">
        <v>0</v>
      </c>
      <c r="AY29" s="66">
        <v>0</v>
      </c>
      <c r="AZ29" s="66">
        <v>0</v>
      </c>
      <c r="BA29" s="66">
        <v>0</v>
      </c>
      <c r="BB29" s="66">
        <v>0</v>
      </c>
      <c r="BC29" s="66">
        <v>0</v>
      </c>
      <c r="BD29" s="66">
        <v>0</v>
      </c>
      <c r="BE29" s="66">
        <v>0</v>
      </c>
      <c r="BF29" s="66">
        <v>0</v>
      </c>
      <c r="BG29" s="66">
        <v>0</v>
      </c>
      <c r="BH29" s="66">
        <v>0</v>
      </c>
      <c r="BI29" s="66">
        <v>0</v>
      </c>
      <c r="BJ29" s="66">
        <v>0</v>
      </c>
      <c r="BK29" s="66">
        <v>0</v>
      </c>
      <c r="BL29" s="61">
        <v>0</v>
      </c>
      <c r="BM29" s="66">
        <v>0</v>
      </c>
      <c r="BN29" s="66">
        <v>0</v>
      </c>
      <c r="BO29" s="66">
        <v>0</v>
      </c>
      <c r="BP29" s="66">
        <v>0</v>
      </c>
      <c r="BQ29" s="66">
        <v>0</v>
      </c>
      <c r="BR29" s="66"/>
      <c r="BS29" s="66">
        <v>0</v>
      </c>
      <c r="BT29" s="67">
        <v>3.4301710000000005</v>
      </c>
      <c r="BU29" s="73"/>
      <c r="BV29" s="69">
        <f>Y79</f>
        <v>1.9200000000000004</v>
      </c>
      <c r="BW29" s="70">
        <f t="shared" si="2"/>
        <v>1.9200000000000004</v>
      </c>
      <c r="BX29" s="71">
        <f t="shared" si="0"/>
        <v>1.9200000000000004</v>
      </c>
      <c r="BZ29" s="69">
        <f>'Bieu 17CH'!F30</f>
        <v>3.4301710000000005</v>
      </c>
      <c r="CA29" s="70">
        <f t="shared" si="1"/>
        <v>0</v>
      </c>
    </row>
    <row r="30" spans="1:79" s="72" customFormat="1" ht="34.950000000000003" customHeight="1" x14ac:dyDescent="0.3">
      <c r="A30" s="9" t="s">
        <v>334</v>
      </c>
      <c r="B30" s="23" t="s">
        <v>335</v>
      </c>
      <c r="C30" s="9" t="s">
        <v>336</v>
      </c>
      <c r="D30" s="66">
        <v>138.19497999999999</v>
      </c>
      <c r="E30" s="61">
        <v>0</v>
      </c>
      <c r="F30" s="66">
        <v>0</v>
      </c>
      <c r="G30" s="66">
        <v>0</v>
      </c>
      <c r="H30" s="66">
        <v>0</v>
      </c>
      <c r="I30" s="66">
        <v>0</v>
      </c>
      <c r="J30" s="66">
        <v>0</v>
      </c>
      <c r="K30" s="66">
        <v>0</v>
      </c>
      <c r="L30" s="66">
        <v>0</v>
      </c>
      <c r="M30" s="66">
        <v>0</v>
      </c>
      <c r="N30" s="66">
        <v>0</v>
      </c>
      <c r="O30" s="66">
        <v>0</v>
      </c>
      <c r="P30" s="66">
        <v>0</v>
      </c>
      <c r="Q30" s="66">
        <v>0</v>
      </c>
      <c r="R30" s="66">
        <v>0</v>
      </c>
      <c r="S30" s="66">
        <v>0</v>
      </c>
      <c r="T30" s="61">
        <v>1.1147</v>
      </c>
      <c r="U30" s="66">
        <v>0.28969999999999996</v>
      </c>
      <c r="V30" s="66">
        <v>7.4999999999999997E-2</v>
      </c>
      <c r="W30" s="66">
        <v>0</v>
      </c>
      <c r="X30" s="66">
        <v>0</v>
      </c>
      <c r="Y30" s="66">
        <v>0.39</v>
      </c>
      <c r="Z30" s="36">
        <v>137.08027999999999</v>
      </c>
      <c r="AA30" s="66">
        <v>0.1</v>
      </c>
      <c r="AB30" s="66">
        <v>0</v>
      </c>
      <c r="AC30" s="66">
        <v>0.20000000000000018</v>
      </c>
      <c r="AD30" s="66">
        <v>0</v>
      </c>
      <c r="AE30" s="66">
        <v>0</v>
      </c>
      <c r="AF30" s="66">
        <v>0</v>
      </c>
      <c r="AG30" s="66">
        <v>0</v>
      </c>
      <c r="AH30" s="66">
        <v>0</v>
      </c>
      <c r="AI30" s="66">
        <v>0</v>
      </c>
      <c r="AJ30" s="66">
        <v>0</v>
      </c>
      <c r="AK30" s="66">
        <v>0</v>
      </c>
      <c r="AL30" s="66">
        <v>0</v>
      </c>
      <c r="AM30" s="66">
        <v>0</v>
      </c>
      <c r="AN30" s="66">
        <v>0</v>
      </c>
      <c r="AO30" s="66">
        <v>0</v>
      </c>
      <c r="AP30" s="66">
        <v>0</v>
      </c>
      <c r="AQ30" s="66">
        <v>0</v>
      </c>
      <c r="AR30" s="66">
        <v>0</v>
      </c>
      <c r="AS30" s="66">
        <v>0.06</v>
      </c>
      <c r="AT30" s="66">
        <v>0.06</v>
      </c>
      <c r="AU30" s="66">
        <v>0</v>
      </c>
      <c r="AV30" s="66">
        <v>0</v>
      </c>
      <c r="AW30" s="66">
        <v>0</v>
      </c>
      <c r="AX30" s="66">
        <v>0</v>
      </c>
      <c r="AY30" s="66">
        <v>0</v>
      </c>
      <c r="AZ30" s="66">
        <v>0</v>
      </c>
      <c r="BA30" s="66">
        <v>0</v>
      </c>
      <c r="BB30" s="66">
        <v>0</v>
      </c>
      <c r="BC30" s="66">
        <v>0</v>
      </c>
      <c r="BD30" s="66">
        <v>0</v>
      </c>
      <c r="BE30" s="66">
        <v>0</v>
      </c>
      <c r="BF30" s="66">
        <v>0</v>
      </c>
      <c r="BG30" s="66">
        <v>0</v>
      </c>
      <c r="BH30" s="66">
        <v>0</v>
      </c>
      <c r="BI30" s="66">
        <v>0</v>
      </c>
      <c r="BJ30" s="66">
        <v>0</v>
      </c>
      <c r="BK30" s="66">
        <v>0</v>
      </c>
      <c r="BL30" s="61">
        <v>0</v>
      </c>
      <c r="BM30" s="66">
        <v>0</v>
      </c>
      <c r="BN30" s="66">
        <v>0</v>
      </c>
      <c r="BO30" s="66">
        <v>0</v>
      </c>
      <c r="BP30" s="66">
        <v>0</v>
      </c>
      <c r="BQ30" s="66">
        <v>0</v>
      </c>
      <c r="BR30" s="66"/>
      <c r="BS30" s="66">
        <v>1.1147</v>
      </c>
      <c r="BT30" s="67">
        <v>138.97137999999998</v>
      </c>
      <c r="BU30" s="73"/>
      <c r="BV30" s="69">
        <f>Z79</f>
        <v>1.8911000000000002</v>
      </c>
      <c r="BW30" s="70">
        <f t="shared" si="2"/>
        <v>0.7764000000000002</v>
      </c>
      <c r="BX30" s="71">
        <f t="shared" si="0"/>
        <v>0.7764000000000002</v>
      </c>
      <c r="BZ30" s="69">
        <f>'Bieu 17CH'!F31</f>
        <v>138.97137999999998</v>
      </c>
      <c r="CA30" s="70">
        <f t="shared" si="1"/>
        <v>0</v>
      </c>
    </row>
    <row r="31" spans="1:79" s="72" customFormat="1" ht="34.950000000000003" customHeight="1" x14ac:dyDescent="0.3">
      <c r="A31" s="9">
        <v>0</v>
      </c>
      <c r="B31" s="23" t="s">
        <v>296</v>
      </c>
      <c r="C31" s="9"/>
      <c r="D31" s="66"/>
      <c r="E31" s="61"/>
      <c r="F31" s="66"/>
      <c r="G31" s="66"/>
      <c r="H31" s="66"/>
      <c r="I31" s="66"/>
      <c r="J31" s="66"/>
      <c r="K31" s="66"/>
      <c r="L31" s="66"/>
      <c r="M31" s="66"/>
      <c r="N31" s="66"/>
      <c r="O31" s="66"/>
      <c r="P31" s="66"/>
      <c r="Q31" s="66"/>
      <c r="R31" s="66"/>
      <c r="S31" s="66"/>
      <c r="T31" s="61"/>
      <c r="U31" s="66"/>
      <c r="V31" s="66"/>
      <c r="W31" s="66"/>
      <c r="X31" s="66"/>
      <c r="Y31" s="66"/>
      <c r="Z31" s="66"/>
      <c r="AA31" s="66"/>
      <c r="AB31" s="66"/>
      <c r="AC31" s="66"/>
      <c r="AD31" s="66"/>
      <c r="AE31" s="66"/>
      <c r="AF31" s="66"/>
      <c r="AG31" s="66"/>
      <c r="AH31" s="66"/>
      <c r="AI31" s="66"/>
      <c r="AJ31" s="66"/>
      <c r="AK31" s="66">
        <v>0</v>
      </c>
      <c r="AL31" s="66">
        <v>0</v>
      </c>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1">
        <v>0</v>
      </c>
      <c r="BM31" s="66"/>
      <c r="BN31" s="66"/>
      <c r="BO31" s="66"/>
      <c r="BP31" s="66"/>
      <c r="BQ31" s="66"/>
      <c r="BR31" s="66"/>
      <c r="BS31" s="35"/>
      <c r="BT31" s="67"/>
      <c r="BU31" s="73"/>
      <c r="BV31" s="69"/>
      <c r="BW31" s="70">
        <f t="shared" si="2"/>
        <v>0</v>
      </c>
      <c r="BX31" s="71"/>
      <c r="BZ31" s="69">
        <f>'Bieu 17CH'!F32</f>
        <v>0</v>
      </c>
      <c r="CA31" s="70">
        <f t="shared" si="1"/>
        <v>0</v>
      </c>
    </row>
    <row r="32" spans="1:79" s="72" customFormat="1" ht="34.950000000000003" customHeight="1" x14ac:dyDescent="0.3">
      <c r="A32" s="9" t="s">
        <v>337</v>
      </c>
      <c r="B32" s="23" t="s">
        <v>338</v>
      </c>
      <c r="C32" s="9" t="s">
        <v>21</v>
      </c>
      <c r="D32" s="66">
        <v>21.585363999999998</v>
      </c>
      <c r="E32" s="61">
        <v>0</v>
      </c>
      <c r="F32" s="66">
        <v>0</v>
      </c>
      <c r="G32" s="66">
        <v>0</v>
      </c>
      <c r="H32" s="66">
        <v>0</v>
      </c>
      <c r="I32" s="66">
        <v>0</v>
      </c>
      <c r="J32" s="66">
        <v>0</v>
      </c>
      <c r="K32" s="66">
        <v>0</v>
      </c>
      <c r="L32" s="66">
        <v>0</v>
      </c>
      <c r="M32" s="66">
        <v>0</v>
      </c>
      <c r="N32" s="66">
        <v>0</v>
      </c>
      <c r="O32" s="66">
        <v>0</v>
      </c>
      <c r="P32" s="66">
        <v>0</v>
      </c>
      <c r="Q32" s="66">
        <v>0</v>
      </c>
      <c r="R32" s="66">
        <v>0</v>
      </c>
      <c r="S32" s="66">
        <v>0</v>
      </c>
      <c r="T32" s="61">
        <v>0.254</v>
      </c>
      <c r="U32" s="66">
        <v>0.17399999999999999</v>
      </c>
      <c r="V32" s="66">
        <v>0</v>
      </c>
      <c r="W32" s="66">
        <v>0</v>
      </c>
      <c r="X32" s="66">
        <v>0</v>
      </c>
      <c r="Y32" s="66">
        <v>0.06</v>
      </c>
      <c r="Z32" s="66">
        <v>0</v>
      </c>
      <c r="AA32" s="36">
        <v>21.331363999999997</v>
      </c>
      <c r="AB32" s="66">
        <v>0</v>
      </c>
      <c r="AC32" s="66">
        <v>0</v>
      </c>
      <c r="AD32" s="66">
        <v>0</v>
      </c>
      <c r="AE32" s="66">
        <v>0</v>
      </c>
      <c r="AF32" s="66">
        <v>0</v>
      </c>
      <c r="AG32" s="66">
        <v>0</v>
      </c>
      <c r="AH32" s="66">
        <v>0</v>
      </c>
      <c r="AI32" s="66">
        <v>0</v>
      </c>
      <c r="AJ32" s="66">
        <v>0</v>
      </c>
      <c r="AK32" s="66">
        <v>0</v>
      </c>
      <c r="AL32" s="66">
        <v>0</v>
      </c>
      <c r="AM32" s="66">
        <v>0</v>
      </c>
      <c r="AN32" s="66">
        <v>0</v>
      </c>
      <c r="AO32" s="66">
        <v>0</v>
      </c>
      <c r="AP32" s="66">
        <v>0</v>
      </c>
      <c r="AQ32" s="66">
        <v>0</v>
      </c>
      <c r="AR32" s="66">
        <v>0</v>
      </c>
      <c r="AS32" s="66">
        <v>0.02</v>
      </c>
      <c r="AT32" s="66">
        <v>0.02</v>
      </c>
      <c r="AU32" s="66">
        <v>0</v>
      </c>
      <c r="AV32" s="66">
        <v>0</v>
      </c>
      <c r="AW32" s="66">
        <v>0</v>
      </c>
      <c r="AX32" s="66">
        <v>0</v>
      </c>
      <c r="AY32" s="66">
        <v>0</v>
      </c>
      <c r="AZ32" s="66">
        <v>0</v>
      </c>
      <c r="BA32" s="66">
        <v>0</v>
      </c>
      <c r="BB32" s="66">
        <v>0</v>
      </c>
      <c r="BC32" s="66">
        <v>0</v>
      </c>
      <c r="BD32" s="66">
        <v>0</v>
      </c>
      <c r="BE32" s="66">
        <v>0</v>
      </c>
      <c r="BF32" s="66">
        <v>0</v>
      </c>
      <c r="BG32" s="66">
        <v>0</v>
      </c>
      <c r="BH32" s="66">
        <v>0</v>
      </c>
      <c r="BI32" s="66">
        <v>0</v>
      </c>
      <c r="BJ32" s="66">
        <v>0</v>
      </c>
      <c r="BK32" s="66">
        <v>0</v>
      </c>
      <c r="BL32" s="61">
        <v>0</v>
      </c>
      <c r="BM32" s="66">
        <v>0</v>
      </c>
      <c r="BN32" s="66">
        <v>0</v>
      </c>
      <c r="BO32" s="66">
        <v>0</v>
      </c>
      <c r="BP32" s="66">
        <v>0</v>
      </c>
      <c r="BQ32" s="66">
        <v>0</v>
      </c>
      <c r="BR32" s="66"/>
      <c r="BS32" s="66">
        <v>0.254</v>
      </c>
      <c r="BT32" s="67">
        <v>22.092463999999996</v>
      </c>
      <c r="BU32" s="73"/>
      <c r="BV32" s="69">
        <f>AA79</f>
        <v>0.76109999999999989</v>
      </c>
      <c r="BW32" s="70">
        <f t="shared" si="2"/>
        <v>0.50709999999999988</v>
      </c>
      <c r="BX32" s="71">
        <f t="shared" si="0"/>
        <v>0.50709999999999988</v>
      </c>
      <c r="BZ32" s="69">
        <f>'Bieu 17CH'!F33</f>
        <v>22.092463999999996</v>
      </c>
      <c r="CA32" s="70">
        <f t="shared" si="1"/>
        <v>0</v>
      </c>
    </row>
    <row r="33" spans="1:79" s="72" customFormat="1" ht="34.950000000000003" customHeight="1" x14ac:dyDescent="0.3">
      <c r="A33" s="9" t="s">
        <v>339</v>
      </c>
      <c r="B33" s="23" t="s">
        <v>340</v>
      </c>
      <c r="C33" s="9" t="s">
        <v>341</v>
      </c>
      <c r="D33" s="66">
        <v>0</v>
      </c>
      <c r="E33" s="61">
        <v>0</v>
      </c>
      <c r="F33" s="66">
        <v>0</v>
      </c>
      <c r="G33" s="66">
        <v>0</v>
      </c>
      <c r="H33" s="66">
        <v>0</v>
      </c>
      <c r="I33" s="66">
        <v>0</v>
      </c>
      <c r="J33" s="66">
        <v>0</v>
      </c>
      <c r="K33" s="66">
        <v>0</v>
      </c>
      <c r="L33" s="66">
        <v>0</v>
      </c>
      <c r="M33" s="66">
        <v>0</v>
      </c>
      <c r="N33" s="66">
        <v>0</v>
      </c>
      <c r="O33" s="66">
        <v>0</v>
      </c>
      <c r="P33" s="66">
        <v>0</v>
      </c>
      <c r="Q33" s="66">
        <v>0</v>
      </c>
      <c r="R33" s="66">
        <v>0</v>
      </c>
      <c r="S33" s="66">
        <v>0</v>
      </c>
      <c r="T33" s="61">
        <v>0</v>
      </c>
      <c r="U33" s="66">
        <v>0</v>
      </c>
      <c r="V33" s="66">
        <v>0</v>
      </c>
      <c r="W33" s="66">
        <v>0</v>
      </c>
      <c r="X33" s="66">
        <v>0</v>
      </c>
      <c r="Y33" s="66">
        <v>0</v>
      </c>
      <c r="Z33" s="66">
        <v>0</v>
      </c>
      <c r="AA33" s="66">
        <v>0</v>
      </c>
      <c r="AB33" s="36">
        <v>0</v>
      </c>
      <c r="AC33" s="66">
        <v>0</v>
      </c>
      <c r="AD33" s="66">
        <v>0</v>
      </c>
      <c r="AE33" s="66">
        <v>0</v>
      </c>
      <c r="AF33" s="66">
        <v>0</v>
      </c>
      <c r="AG33" s="66">
        <v>0</v>
      </c>
      <c r="AH33" s="66">
        <v>0</v>
      </c>
      <c r="AI33" s="66">
        <v>0</v>
      </c>
      <c r="AJ33" s="66">
        <v>0</v>
      </c>
      <c r="AK33" s="66">
        <v>0</v>
      </c>
      <c r="AL33" s="66">
        <v>0</v>
      </c>
      <c r="AM33" s="66">
        <v>0</v>
      </c>
      <c r="AN33" s="66">
        <v>0</v>
      </c>
      <c r="AO33" s="66">
        <v>0</v>
      </c>
      <c r="AP33" s="66">
        <v>0</v>
      </c>
      <c r="AQ33" s="66">
        <v>0</v>
      </c>
      <c r="AR33" s="66">
        <v>0</v>
      </c>
      <c r="AS33" s="66">
        <v>0</v>
      </c>
      <c r="AT33" s="66">
        <v>0</v>
      </c>
      <c r="AU33" s="66">
        <v>0</v>
      </c>
      <c r="AV33" s="66">
        <v>0</v>
      </c>
      <c r="AW33" s="66">
        <v>0</v>
      </c>
      <c r="AX33" s="66">
        <v>0</v>
      </c>
      <c r="AY33" s="66">
        <v>0</v>
      </c>
      <c r="AZ33" s="66">
        <v>0</v>
      </c>
      <c r="BA33" s="66">
        <v>0</v>
      </c>
      <c r="BB33" s="66">
        <v>0</v>
      </c>
      <c r="BC33" s="66">
        <v>0</v>
      </c>
      <c r="BD33" s="66">
        <v>0</v>
      </c>
      <c r="BE33" s="66">
        <v>0</v>
      </c>
      <c r="BF33" s="66">
        <v>0</v>
      </c>
      <c r="BG33" s="66">
        <v>0</v>
      </c>
      <c r="BH33" s="66">
        <v>0</v>
      </c>
      <c r="BI33" s="66">
        <v>0</v>
      </c>
      <c r="BJ33" s="66">
        <v>0</v>
      </c>
      <c r="BK33" s="66">
        <v>0</v>
      </c>
      <c r="BL33" s="61">
        <v>0</v>
      </c>
      <c r="BM33" s="66">
        <v>0</v>
      </c>
      <c r="BN33" s="66">
        <v>0</v>
      </c>
      <c r="BO33" s="66">
        <v>0</v>
      </c>
      <c r="BP33" s="66">
        <v>0</v>
      </c>
      <c r="BQ33" s="66">
        <v>0</v>
      </c>
      <c r="BR33" s="66"/>
      <c r="BS33" s="66">
        <v>0</v>
      </c>
      <c r="BT33" s="67">
        <v>0</v>
      </c>
      <c r="BU33" s="73"/>
      <c r="BV33" s="69">
        <f>AB79</f>
        <v>0</v>
      </c>
      <c r="BW33" s="70">
        <f t="shared" si="2"/>
        <v>0</v>
      </c>
      <c r="BX33" s="71">
        <f t="shared" si="0"/>
        <v>0</v>
      </c>
      <c r="BZ33" s="69">
        <f>'Bieu 17CH'!F34</f>
        <v>0</v>
      </c>
      <c r="CA33" s="70">
        <f t="shared" si="1"/>
        <v>0</v>
      </c>
    </row>
    <row r="34" spans="1:79" s="76" customFormat="1" ht="34.950000000000003" customHeight="1" x14ac:dyDescent="0.3">
      <c r="A34" s="9" t="s">
        <v>342</v>
      </c>
      <c r="B34" s="23" t="s">
        <v>343</v>
      </c>
      <c r="C34" s="9" t="s">
        <v>22</v>
      </c>
      <c r="D34" s="66">
        <v>7.2415690000000001</v>
      </c>
      <c r="E34" s="61">
        <v>0</v>
      </c>
      <c r="F34" s="66">
        <v>0</v>
      </c>
      <c r="G34" s="66">
        <v>0</v>
      </c>
      <c r="H34" s="66">
        <v>0</v>
      </c>
      <c r="I34" s="66">
        <v>0</v>
      </c>
      <c r="J34" s="66">
        <v>0</v>
      </c>
      <c r="K34" s="66">
        <v>0</v>
      </c>
      <c r="L34" s="66">
        <v>0</v>
      </c>
      <c r="M34" s="66">
        <v>0</v>
      </c>
      <c r="N34" s="66">
        <v>0</v>
      </c>
      <c r="O34" s="66">
        <v>0</v>
      </c>
      <c r="P34" s="66">
        <v>0</v>
      </c>
      <c r="Q34" s="66">
        <v>0</v>
      </c>
      <c r="R34" s="66">
        <v>0</v>
      </c>
      <c r="S34" s="66">
        <v>0</v>
      </c>
      <c r="T34" s="61">
        <v>0.19069999999999998</v>
      </c>
      <c r="U34" s="66">
        <v>0.1157</v>
      </c>
      <c r="V34" s="66">
        <v>7.4999999999999997E-2</v>
      </c>
      <c r="W34" s="66">
        <v>0</v>
      </c>
      <c r="X34" s="66">
        <v>0</v>
      </c>
      <c r="Y34" s="66">
        <v>0</v>
      </c>
      <c r="Z34" s="66">
        <v>0</v>
      </c>
      <c r="AA34" s="66">
        <v>0</v>
      </c>
      <c r="AB34" s="66">
        <v>0</v>
      </c>
      <c r="AC34" s="36">
        <v>7.0508690000000005</v>
      </c>
      <c r="AD34" s="66">
        <v>0</v>
      </c>
      <c r="AE34" s="66">
        <v>0</v>
      </c>
      <c r="AF34" s="66">
        <v>0</v>
      </c>
      <c r="AG34" s="66">
        <v>0</v>
      </c>
      <c r="AH34" s="66">
        <v>0</v>
      </c>
      <c r="AI34" s="66">
        <v>0</v>
      </c>
      <c r="AJ34" s="66">
        <v>0</v>
      </c>
      <c r="AK34" s="66">
        <v>0</v>
      </c>
      <c r="AL34" s="66">
        <v>0</v>
      </c>
      <c r="AM34" s="66">
        <v>0</v>
      </c>
      <c r="AN34" s="66">
        <v>0</v>
      </c>
      <c r="AO34" s="66">
        <v>0</v>
      </c>
      <c r="AP34" s="66">
        <v>0</v>
      </c>
      <c r="AQ34" s="66">
        <v>0</v>
      </c>
      <c r="AR34" s="66">
        <v>0</v>
      </c>
      <c r="AS34" s="66">
        <v>0</v>
      </c>
      <c r="AT34" s="66">
        <v>0</v>
      </c>
      <c r="AU34" s="66">
        <v>0</v>
      </c>
      <c r="AV34" s="66">
        <v>0</v>
      </c>
      <c r="AW34" s="66">
        <v>0</v>
      </c>
      <c r="AX34" s="66">
        <v>0</v>
      </c>
      <c r="AY34" s="66">
        <v>0</v>
      </c>
      <c r="AZ34" s="66">
        <v>0</v>
      </c>
      <c r="BA34" s="66">
        <v>0</v>
      </c>
      <c r="BB34" s="66">
        <v>0</v>
      </c>
      <c r="BC34" s="66">
        <v>0</v>
      </c>
      <c r="BD34" s="66">
        <v>0</v>
      </c>
      <c r="BE34" s="66">
        <v>0</v>
      </c>
      <c r="BF34" s="66">
        <v>0</v>
      </c>
      <c r="BG34" s="66">
        <v>0</v>
      </c>
      <c r="BH34" s="66">
        <v>0</v>
      </c>
      <c r="BI34" s="66">
        <v>0</v>
      </c>
      <c r="BJ34" s="66">
        <v>0</v>
      </c>
      <c r="BK34" s="66">
        <v>0</v>
      </c>
      <c r="BL34" s="61">
        <v>0</v>
      </c>
      <c r="BM34" s="66">
        <v>0</v>
      </c>
      <c r="BN34" s="66">
        <v>0</v>
      </c>
      <c r="BO34" s="66">
        <v>0</v>
      </c>
      <c r="BP34" s="66">
        <v>0</v>
      </c>
      <c r="BQ34" s="66">
        <v>0</v>
      </c>
      <c r="BR34" s="66"/>
      <c r="BS34" s="66">
        <v>0.19069999999999998</v>
      </c>
      <c r="BT34" s="67">
        <v>8.1808690000000013</v>
      </c>
      <c r="BU34" s="73"/>
      <c r="BV34" s="74">
        <f>AC79</f>
        <v>1.1300000000000001</v>
      </c>
      <c r="BW34" s="75">
        <f t="shared" si="2"/>
        <v>0.93930000000000013</v>
      </c>
      <c r="BX34" s="71">
        <f t="shared" si="0"/>
        <v>0.93930000000000013</v>
      </c>
      <c r="BZ34" s="74">
        <f>'Bieu 17CH'!F35</f>
        <v>8.1808690000000013</v>
      </c>
      <c r="CA34" s="75">
        <f t="shared" si="1"/>
        <v>0</v>
      </c>
    </row>
    <row r="35" spans="1:79" s="76" customFormat="1" ht="34.950000000000003" customHeight="1" x14ac:dyDescent="0.3">
      <c r="A35" s="9" t="s">
        <v>344</v>
      </c>
      <c r="B35" s="23" t="s">
        <v>345</v>
      </c>
      <c r="C35" s="9" t="s">
        <v>23</v>
      </c>
      <c r="D35" s="66">
        <v>66.495020999999994</v>
      </c>
      <c r="E35" s="61">
        <v>0</v>
      </c>
      <c r="F35" s="66">
        <v>0</v>
      </c>
      <c r="G35" s="66">
        <v>0</v>
      </c>
      <c r="H35" s="66">
        <v>0</v>
      </c>
      <c r="I35" s="66">
        <v>0</v>
      </c>
      <c r="J35" s="66">
        <v>0</v>
      </c>
      <c r="K35" s="66">
        <v>0</v>
      </c>
      <c r="L35" s="66">
        <v>0</v>
      </c>
      <c r="M35" s="66">
        <v>0</v>
      </c>
      <c r="N35" s="66">
        <v>0</v>
      </c>
      <c r="O35" s="66">
        <v>0</v>
      </c>
      <c r="P35" s="66">
        <v>0</v>
      </c>
      <c r="Q35" s="66">
        <v>0</v>
      </c>
      <c r="R35" s="66">
        <v>0</v>
      </c>
      <c r="S35" s="66">
        <v>0</v>
      </c>
      <c r="T35" s="61">
        <v>0.32</v>
      </c>
      <c r="U35" s="66">
        <v>0</v>
      </c>
      <c r="V35" s="66">
        <v>0</v>
      </c>
      <c r="W35" s="66">
        <v>0</v>
      </c>
      <c r="X35" s="66">
        <v>0</v>
      </c>
      <c r="Y35" s="66">
        <v>0.21</v>
      </c>
      <c r="Z35" s="66">
        <v>0.1</v>
      </c>
      <c r="AA35" s="66">
        <v>0.1</v>
      </c>
      <c r="AB35" s="66">
        <v>0</v>
      </c>
      <c r="AC35" s="66">
        <v>0</v>
      </c>
      <c r="AD35" s="36">
        <v>66.175021000000001</v>
      </c>
      <c r="AE35" s="66">
        <v>0</v>
      </c>
      <c r="AF35" s="66">
        <v>0</v>
      </c>
      <c r="AG35" s="66">
        <v>0</v>
      </c>
      <c r="AH35" s="66">
        <v>0</v>
      </c>
      <c r="AI35" s="66">
        <v>0</v>
      </c>
      <c r="AJ35" s="66">
        <v>0</v>
      </c>
      <c r="AK35" s="66">
        <v>0</v>
      </c>
      <c r="AL35" s="66">
        <v>0</v>
      </c>
      <c r="AM35" s="66">
        <v>0</v>
      </c>
      <c r="AN35" s="66">
        <v>0</v>
      </c>
      <c r="AO35" s="66">
        <v>0</v>
      </c>
      <c r="AP35" s="66">
        <v>0</v>
      </c>
      <c r="AQ35" s="66">
        <v>0</v>
      </c>
      <c r="AR35" s="66">
        <v>0</v>
      </c>
      <c r="AS35" s="66">
        <v>0.01</v>
      </c>
      <c r="AT35" s="66">
        <v>0.01</v>
      </c>
      <c r="AU35" s="66">
        <v>0</v>
      </c>
      <c r="AV35" s="66">
        <v>0</v>
      </c>
      <c r="AW35" s="66">
        <v>0</v>
      </c>
      <c r="AX35" s="66">
        <v>0</v>
      </c>
      <c r="AY35" s="66">
        <v>0</v>
      </c>
      <c r="AZ35" s="66">
        <v>0</v>
      </c>
      <c r="BA35" s="66">
        <v>0</v>
      </c>
      <c r="BB35" s="66">
        <v>0</v>
      </c>
      <c r="BC35" s="66">
        <v>0</v>
      </c>
      <c r="BD35" s="66">
        <v>0</v>
      </c>
      <c r="BE35" s="66">
        <v>0</v>
      </c>
      <c r="BF35" s="66">
        <v>0</v>
      </c>
      <c r="BG35" s="66">
        <v>0</v>
      </c>
      <c r="BH35" s="66">
        <v>0</v>
      </c>
      <c r="BI35" s="66">
        <v>0</v>
      </c>
      <c r="BJ35" s="66">
        <v>0</v>
      </c>
      <c r="BK35" s="66">
        <v>0</v>
      </c>
      <c r="BL35" s="61">
        <v>0</v>
      </c>
      <c r="BM35" s="66">
        <v>0</v>
      </c>
      <c r="BN35" s="66">
        <v>0</v>
      </c>
      <c r="BO35" s="66">
        <v>0</v>
      </c>
      <c r="BP35" s="66">
        <v>0</v>
      </c>
      <c r="BQ35" s="66">
        <v>0</v>
      </c>
      <c r="BR35" s="66"/>
      <c r="BS35" s="66">
        <v>0.32</v>
      </c>
      <c r="BT35" s="67">
        <v>66.175021000000001</v>
      </c>
      <c r="BU35" s="73"/>
      <c r="BV35" s="74">
        <f>AD79</f>
        <v>0</v>
      </c>
      <c r="BW35" s="75">
        <f t="shared" si="2"/>
        <v>-0.32</v>
      </c>
      <c r="BX35" s="71">
        <f t="shared" si="0"/>
        <v>0.32</v>
      </c>
      <c r="BZ35" s="74">
        <f>'Bieu 17CH'!F36</f>
        <v>66.175021000000001</v>
      </c>
      <c r="CA35" s="75">
        <f t="shared" si="1"/>
        <v>0</v>
      </c>
    </row>
    <row r="36" spans="1:79" s="76" customFormat="1" ht="34.950000000000003" customHeight="1" x14ac:dyDescent="0.3">
      <c r="A36" s="9" t="s">
        <v>346</v>
      </c>
      <c r="B36" s="23" t="s">
        <v>347</v>
      </c>
      <c r="C36" s="9" t="s">
        <v>348</v>
      </c>
      <c r="D36" s="66">
        <v>37.190725</v>
      </c>
      <c r="E36" s="61">
        <v>0</v>
      </c>
      <c r="F36" s="66">
        <v>0</v>
      </c>
      <c r="G36" s="66">
        <v>0</v>
      </c>
      <c r="H36" s="66">
        <v>0</v>
      </c>
      <c r="I36" s="66">
        <v>0</v>
      </c>
      <c r="J36" s="66">
        <v>0</v>
      </c>
      <c r="K36" s="66">
        <v>0</v>
      </c>
      <c r="L36" s="66">
        <v>0</v>
      </c>
      <c r="M36" s="66">
        <v>0</v>
      </c>
      <c r="N36" s="66">
        <v>0</v>
      </c>
      <c r="O36" s="66">
        <v>0</v>
      </c>
      <c r="P36" s="66">
        <v>0</v>
      </c>
      <c r="Q36" s="66">
        <v>0</v>
      </c>
      <c r="R36" s="66">
        <v>0</v>
      </c>
      <c r="S36" s="66">
        <v>0</v>
      </c>
      <c r="T36" s="61">
        <v>0.35</v>
      </c>
      <c r="U36" s="66">
        <v>0</v>
      </c>
      <c r="V36" s="66">
        <v>0</v>
      </c>
      <c r="W36" s="66">
        <v>0</v>
      </c>
      <c r="X36" s="66">
        <v>0</v>
      </c>
      <c r="Y36" s="66">
        <v>0.12</v>
      </c>
      <c r="Z36" s="66">
        <v>0.2</v>
      </c>
      <c r="AA36" s="66">
        <v>0</v>
      </c>
      <c r="AB36" s="66">
        <v>0</v>
      </c>
      <c r="AC36" s="66">
        <v>0.2</v>
      </c>
      <c r="AD36" s="66">
        <v>0</v>
      </c>
      <c r="AE36" s="36">
        <v>36.840724999999999</v>
      </c>
      <c r="AF36" s="66">
        <v>0</v>
      </c>
      <c r="AG36" s="66">
        <v>0</v>
      </c>
      <c r="AH36" s="66">
        <v>0</v>
      </c>
      <c r="AI36" s="66">
        <v>0</v>
      </c>
      <c r="AJ36" s="66">
        <v>0</v>
      </c>
      <c r="AK36" s="66">
        <v>0</v>
      </c>
      <c r="AL36" s="66">
        <v>0</v>
      </c>
      <c r="AM36" s="66">
        <v>0</v>
      </c>
      <c r="AN36" s="66">
        <v>0</v>
      </c>
      <c r="AO36" s="66">
        <v>0</v>
      </c>
      <c r="AP36" s="66">
        <v>0</v>
      </c>
      <c r="AQ36" s="66">
        <v>0</v>
      </c>
      <c r="AR36" s="66">
        <v>0</v>
      </c>
      <c r="AS36" s="66">
        <v>0.03</v>
      </c>
      <c r="AT36" s="66">
        <v>0.03</v>
      </c>
      <c r="AU36" s="66">
        <v>0</v>
      </c>
      <c r="AV36" s="66">
        <v>0</v>
      </c>
      <c r="AW36" s="66">
        <v>0</v>
      </c>
      <c r="AX36" s="66">
        <v>0</v>
      </c>
      <c r="AY36" s="66">
        <v>0</v>
      </c>
      <c r="AZ36" s="66">
        <v>0</v>
      </c>
      <c r="BA36" s="66">
        <v>0</v>
      </c>
      <c r="BB36" s="66">
        <v>0</v>
      </c>
      <c r="BC36" s="66">
        <v>0</v>
      </c>
      <c r="BD36" s="66">
        <v>0</v>
      </c>
      <c r="BE36" s="66">
        <v>0</v>
      </c>
      <c r="BF36" s="66">
        <v>0</v>
      </c>
      <c r="BG36" s="66">
        <v>0</v>
      </c>
      <c r="BH36" s="66">
        <v>0</v>
      </c>
      <c r="BI36" s="66">
        <v>0</v>
      </c>
      <c r="BJ36" s="66">
        <v>0</v>
      </c>
      <c r="BK36" s="66">
        <v>0</v>
      </c>
      <c r="BL36" s="61">
        <v>0</v>
      </c>
      <c r="BM36" s="66">
        <v>0</v>
      </c>
      <c r="BN36" s="66">
        <v>0</v>
      </c>
      <c r="BO36" s="66">
        <v>0</v>
      </c>
      <c r="BP36" s="66">
        <v>0</v>
      </c>
      <c r="BQ36" s="66">
        <v>0</v>
      </c>
      <c r="BR36" s="66"/>
      <c r="BS36" s="66">
        <v>0.35</v>
      </c>
      <c r="BT36" s="67">
        <v>36.840724999999999</v>
      </c>
      <c r="BU36" s="73"/>
      <c r="BV36" s="74">
        <f>AE79</f>
        <v>0</v>
      </c>
      <c r="BW36" s="75">
        <f t="shared" si="2"/>
        <v>-0.35</v>
      </c>
      <c r="BX36" s="71">
        <f t="shared" si="0"/>
        <v>0.35</v>
      </c>
      <c r="BZ36" s="74">
        <f>'Bieu 17CH'!F37</f>
        <v>36.840724999999999</v>
      </c>
      <c r="CA36" s="75">
        <f t="shared" si="1"/>
        <v>0</v>
      </c>
    </row>
    <row r="37" spans="1:79" s="76" customFormat="1" ht="34.950000000000003" customHeight="1" x14ac:dyDescent="0.3">
      <c r="A37" s="9" t="s">
        <v>349</v>
      </c>
      <c r="B37" s="23" t="s">
        <v>350</v>
      </c>
      <c r="C37" s="9" t="s">
        <v>351</v>
      </c>
      <c r="D37" s="66">
        <v>0</v>
      </c>
      <c r="E37" s="61">
        <v>0</v>
      </c>
      <c r="F37" s="66">
        <v>0</v>
      </c>
      <c r="G37" s="66">
        <v>0</v>
      </c>
      <c r="H37" s="66">
        <v>0</v>
      </c>
      <c r="I37" s="66">
        <v>0</v>
      </c>
      <c r="J37" s="66">
        <v>0</v>
      </c>
      <c r="K37" s="66">
        <v>0</v>
      </c>
      <c r="L37" s="66">
        <v>0</v>
      </c>
      <c r="M37" s="66">
        <v>0</v>
      </c>
      <c r="N37" s="66">
        <v>0</v>
      </c>
      <c r="O37" s="66">
        <v>0</v>
      </c>
      <c r="P37" s="66">
        <v>0</v>
      </c>
      <c r="Q37" s="66">
        <v>0</v>
      </c>
      <c r="R37" s="66">
        <v>0</v>
      </c>
      <c r="S37" s="66">
        <v>0</v>
      </c>
      <c r="T37" s="61">
        <v>0</v>
      </c>
      <c r="U37" s="66">
        <v>0</v>
      </c>
      <c r="V37" s="66">
        <v>0</v>
      </c>
      <c r="W37" s="66">
        <v>0</v>
      </c>
      <c r="X37" s="66">
        <v>0</v>
      </c>
      <c r="Y37" s="66">
        <v>0</v>
      </c>
      <c r="Z37" s="66">
        <v>0</v>
      </c>
      <c r="AA37" s="66">
        <v>0</v>
      </c>
      <c r="AB37" s="66">
        <v>0</v>
      </c>
      <c r="AC37" s="66">
        <v>0</v>
      </c>
      <c r="AD37" s="66">
        <v>0</v>
      </c>
      <c r="AE37" s="66">
        <v>0</v>
      </c>
      <c r="AF37" s="36">
        <v>0</v>
      </c>
      <c r="AG37" s="66">
        <v>0</v>
      </c>
      <c r="AH37" s="66">
        <v>0</v>
      </c>
      <c r="AI37" s="66">
        <v>0</v>
      </c>
      <c r="AJ37" s="66">
        <v>0</v>
      </c>
      <c r="AK37" s="66">
        <v>0</v>
      </c>
      <c r="AL37" s="66">
        <v>0</v>
      </c>
      <c r="AM37" s="66">
        <v>0</v>
      </c>
      <c r="AN37" s="66">
        <v>0</v>
      </c>
      <c r="AO37" s="66">
        <v>0</v>
      </c>
      <c r="AP37" s="66">
        <v>0</v>
      </c>
      <c r="AQ37" s="66">
        <v>0</v>
      </c>
      <c r="AR37" s="66">
        <v>0</v>
      </c>
      <c r="AS37" s="66">
        <v>0</v>
      </c>
      <c r="AT37" s="66">
        <v>0</v>
      </c>
      <c r="AU37" s="66">
        <v>0</v>
      </c>
      <c r="AV37" s="66">
        <v>0</v>
      </c>
      <c r="AW37" s="66">
        <v>0</v>
      </c>
      <c r="AX37" s="66">
        <v>0</v>
      </c>
      <c r="AY37" s="66">
        <v>0</v>
      </c>
      <c r="AZ37" s="66">
        <v>0</v>
      </c>
      <c r="BA37" s="66">
        <v>0</v>
      </c>
      <c r="BB37" s="66">
        <v>0</v>
      </c>
      <c r="BC37" s="66">
        <v>0</v>
      </c>
      <c r="BD37" s="66">
        <v>0</v>
      </c>
      <c r="BE37" s="66">
        <v>0</v>
      </c>
      <c r="BF37" s="66">
        <v>0</v>
      </c>
      <c r="BG37" s="66">
        <v>0</v>
      </c>
      <c r="BH37" s="66">
        <v>0</v>
      </c>
      <c r="BI37" s="66">
        <v>0</v>
      </c>
      <c r="BJ37" s="66">
        <v>0</v>
      </c>
      <c r="BK37" s="66">
        <v>0</v>
      </c>
      <c r="BL37" s="61">
        <v>0</v>
      </c>
      <c r="BM37" s="66">
        <v>0</v>
      </c>
      <c r="BN37" s="66">
        <v>0</v>
      </c>
      <c r="BO37" s="66">
        <v>0</v>
      </c>
      <c r="BP37" s="66">
        <v>0</v>
      </c>
      <c r="BQ37" s="66">
        <v>0</v>
      </c>
      <c r="BR37" s="66"/>
      <c r="BS37" s="66">
        <v>0</v>
      </c>
      <c r="BT37" s="67">
        <v>0</v>
      </c>
      <c r="BU37" s="73"/>
      <c r="BV37" s="74">
        <f>AF79</f>
        <v>0</v>
      </c>
      <c r="BW37" s="75">
        <f t="shared" si="2"/>
        <v>0</v>
      </c>
      <c r="BX37" s="71">
        <f t="shared" si="0"/>
        <v>0</v>
      </c>
      <c r="BZ37" s="74">
        <f>'Bieu 17CH'!F38</f>
        <v>0</v>
      </c>
      <c r="CA37" s="75">
        <f t="shared" si="1"/>
        <v>0</v>
      </c>
    </row>
    <row r="38" spans="1:79" s="76" customFormat="1" ht="34.950000000000003" customHeight="1" x14ac:dyDescent="0.3">
      <c r="A38" s="9" t="s">
        <v>352</v>
      </c>
      <c r="B38" s="23" t="s">
        <v>353</v>
      </c>
      <c r="C38" s="9" t="s">
        <v>354</v>
      </c>
      <c r="D38" s="66">
        <v>0</v>
      </c>
      <c r="E38" s="61">
        <v>0</v>
      </c>
      <c r="F38" s="66">
        <v>0</v>
      </c>
      <c r="G38" s="66">
        <v>0</v>
      </c>
      <c r="H38" s="66">
        <v>0</v>
      </c>
      <c r="I38" s="66">
        <v>0</v>
      </c>
      <c r="J38" s="66">
        <v>0</v>
      </c>
      <c r="K38" s="66">
        <v>0</v>
      </c>
      <c r="L38" s="66">
        <v>0</v>
      </c>
      <c r="M38" s="66">
        <v>0</v>
      </c>
      <c r="N38" s="66">
        <v>0</v>
      </c>
      <c r="O38" s="66">
        <v>0</v>
      </c>
      <c r="P38" s="66">
        <v>0</v>
      </c>
      <c r="Q38" s="66">
        <v>0</v>
      </c>
      <c r="R38" s="66">
        <v>0</v>
      </c>
      <c r="S38" s="66">
        <v>0</v>
      </c>
      <c r="T38" s="61">
        <v>0</v>
      </c>
      <c r="U38" s="66">
        <v>0</v>
      </c>
      <c r="V38" s="66">
        <v>0</v>
      </c>
      <c r="W38" s="66">
        <v>0</v>
      </c>
      <c r="X38" s="66">
        <v>0</v>
      </c>
      <c r="Y38" s="66">
        <v>0</v>
      </c>
      <c r="Z38" s="66">
        <v>0</v>
      </c>
      <c r="AA38" s="66">
        <v>0</v>
      </c>
      <c r="AB38" s="66">
        <v>0</v>
      </c>
      <c r="AC38" s="66">
        <v>0</v>
      </c>
      <c r="AD38" s="66">
        <v>0</v>
      </c>
      <c r="AE38" s="66">
        <v>0</v>
      </c>
      <c r="AF38" s="66">
        <v>0</v>
      </c>
      <c r="AG38" s="36">
        <v>0</v>
      </c>
      <c r="AH38" s="66">
        <v>0</v>
      </c>
      <c r="AI38" s="66">
        <v>0</v>
      </c>
      <c r="AJ38" s="66">
        <v>0</v>
      </c>
      <c r="AK38" s="66">
        <v>0</v>
      </c>
      <c r="AL38" s="66">
        <v>0</v>
      </c>
      <c r="AM38" s="66">
        <v>0</v>
      </c>
      <c r="AN38" s="66">
        <v>0</v>
      </c>
      <c r="AO38" s="66">
        <v>0</v>
      </c>
      <c r="AP38" s="66">
        <v>0</v>
      </c>
      <c r="AQ38" s="66">
        <v>0</v>
      </c>
      <c r="AR38" s="66">
        <v>0</v>
      </c>
      <c r="AS38" s="66">
        <v>0</v>
      </c>
      <c r="AT38" s="66">
        <v>0</v>
      </c>
      <c r="AU38" s="66">
        <v>0</v>
      </c>
      <c r="AV38" s="66">
        <v>0</v>
      </c>
      <c r="AW38" s="66">
        <v>0</v>
      </c>
      <c r="AX38" s="66">
        <v>0</v>
      </c>
      <c r="AY38" s="66">
        <v>0</v>
      </c>
      <c r="AZ38" s="66">
        <v>0</v>
      </c>
      <c r="BA38" s="66">
        <v>0</v>
      </c>
      <c r="BB38" s="66">
        <v>0</v>
      </c>
      <c r="BC38" s="66">
        <v>0</v>
      </c>
      <c r="BD38" s="66">
        <v>0</v>
      </c>
      <c r="BE38" s="66">
        <v>0</v>
      </c>
      <c r="BF38" s="66">
        <v>0</v>
      </c>
      <c r="BG38" s="66">
        <v>0</v>
      </c>
      <c r="BH38" s="66">
        <v>0</v>
      </c>
      <c r="BI38" s="66">
        <v>0</v>
      </c>
      <c r="BJ38" s="66">
        <v>0</v>
      </c>
      <c r="BK38" s="66">
        <v>0</v>
      </c>
      <c r="BL38" s="61">
        <v>0</v>
      </c>
      <c r="BM38" s="66">
        <v>0</v>
      </c>
      <c r="BN38" s="66">
        <v>0</v>
      </c>
      <c r="BO38" s="66">
        <v>0</v>
      </c>
      <c r="BP38" s="66">
        <v>0</v>
      </c>
      <c r="BQ38" s="66">
        <v>0</v>
      </c>
      <c r="BR38" s="66"/>
      <c r="BS38" s="66">
        <v>0</v>
      </c>
      <c r="BT38" s="67">
        <v>0</v>
      </c>
      <c r="BU38" s="73"/>
      <c r="BV38" s="74">
        <f>AG79</f>
        <v>0</v>
      </c>
      <c r="BW38" s="75">
        <f t="shared" si="2"/>
        <v>0</v>
      </c>
      <c r="BX38" s="71">
        <f t="shared" si="0"/>
        <v>0</v>
      </c>
      <c r="BZ38" s="74">
        <f>'Bieu 17CH'!F39</f>
        <v>0</v>
      </c>
      <c r="CA38" s="75">
        <f t="shared" si="1"/>
        <v>0</v>
      </c>
    </row>
    <row r="39" spans="1:79" s="76" customFormat="1" ht="34.950000000000003" customHeight="1" x14ac:dyDescent="0.3">
      <c r="A39" s="9" t="s">
        <v>355</v>
      </c>
      <c r="B39" s="23" t="s">
        <v>356</v>
      </c>
      <c r="C39" s="9" t="s">
        <v>357</v>
      </c>
      <c r="D39" s="66">
        <v>0</v>
      </c>
      <c r="E39" s="61">
        <v>0</v>
      </c>
      <c r="F39" s="66">
        <v>0</v>
      </c>
      <c r="G39" s="66">
        <v>0</v>
      </c>
      <c r="H39" s="66">
        <v>0</v>
      </c>
      <c r="I39" s="66">
        <v>0</v>
      </c>
      <c r="J39" s="66">
        <v>0</v>
      </c>
      <c r="K39" s="66">
        <v>0</v>
      </c>
      <c r="L39" s="66">
        <v>0</v>
      </c>
      <c r="M39" s="66">
        <v>0</v>
      </c>
      <c r="N39" s="66">
        <v>0</v>
      </c>
      <c r="O39" s="66">
        <v>0</v>
      </c>
      <c r="P39" s="66">
        <v>0</v>
      </c>
      <c r="Q39" s="66">
        <v>0</v>
      </c>
      <c r="R39" s="66">
        <v>0</v>
      </c>
      <c r="S39" s="66">
        <v>0</v>
      </c>
      <c r="T39" s="61">
        <v>0</v>
      </c>
      <c r="U39" s="66">
        <v>0</v>
      </c>
      <c r="V39" s="66">
        <v>0</v>
      </c>
      <c r="W39" s="66">
        <v>0</v>
      </c>
      <c r="X39" s="66">
        <v>0</v>
      </c>
      <c r="Y39" s="66">
        <v>0</v>
      </c>
      <c r="Z39" s="66">
        <v>0</v>
      </c>
      <c r="AA39" s="66">
        <v>0</v>
      </c>
      <c r="AB39" s="66">
        <v>0</v>
      </c>
      <c r="AC39" s="66">
        <v>0</v>
      </c>
      <c r="AD39" s="66">
        <v>0</v>
      </c>
      <c r="AE39" s="66">
        <v>0</v>
      </c>
      <c r="AF39" s="66">
        <v>0</v>
      </c>
      <c r="AG39" s="66">
        <v>0</v>
      </c>
      <c r="AH39" s="36">
        <v>0</v>
      </c>
      <c r="AI39" s="66">
        <v>0</v>
      </c>
      <c r="AJ39" s="66">
        <v>0</v>
      </c>
      <c r="AK39" s="66">
        <v>0</v>
      </c>
      <c r="AL39" s="66">
        <v>0</v>
      </c>
      <c r="AM39" s="66">
        <v>0</v>
      </c>
      <c r="AN39" s="66">
        <v>0</v>
      </c>
      <c r="AO39" s="66">
        <v>0</v>
      </c>
      <c r="AP39" s="66">
        <v>0</v>
      </c>
      <c r="AQ39" s="66">
        <v>0</v>
      </c>
      <c r="AR39" s="66">
        <v>0</v>
      </c>
      <c r="AS39" s="66">
        <v>0</v>
      </c>
      <c r="AT39" s="66">
        <v>0</v>
      </c>
      <c r="AU39" s="66">
        <v>0</v>
      </c>
      <c r="AV39" s="66">
        <v>0</v>
      </c>
      <c r="AW39" s="66">
        <v>0</v>
      </c>
      <c r="AX39" s="66">
        <v>0</v>
      </c>
      <c r="AY39" s="66">
        <v>0</v>
      </c>
      <c r="AZ39" s="66">
        <v>0</v>
      </c>
      <c r="BA39" s="66">
        <v>0</v>
      </c>
      <c r="BB39" s="66">
        <v>0</v>
      </c>
      <c r="BC39" s="66">
        <v>0</v>
      </c>
      <c r="BD39" s="66">
        <v>0</v>
      </c>
      <c r="BE39" s="66">
        <v>0</v>
      </c>
      <c r="BF39" s="66">
        <v>0</v>
      </c>
      <c r="BG39" s="66">
        <v>0</v>
      </c>
      <c r="BH39" s="66">
        <v>0</v>
      </c>
      <c r="BI39" s="66">
        <v>0</v>
      </c>
      <c r="BJ39" s="66">
        <v>0</v>
      </c>
      <c r="BK39" s="66">
        <v>0</v>
      </c>
      <c r="BL39" s="61">
        <v>0</v>
      </c>
      <c r="BM39" s="66">
        <v>0</v>
      </c>
      <c r="BN39" s="66">
        <v>0</v>
      </c>
      <c r="BO39" s="66">
        <v>0</v>
      </c>
      <c r="BP39" s="66">
        <v>0</v>
      </c>
      <c r="BQ39" s="66">
        <v>0</v>
      </c>
      <c r="BR39" s="66"/>
      <c r="BS39" s="66">
        <v>0</v>
      </c>
      <c r="BT39" s="67">
        <v>0</v>
      </c>
      <c r="BU39" s="73"/>
      <c r="BV39" s="74">
        <f>AH79</f>
        <v>0</v>
      </c>
      <c r="BW39" s="75">
        <f t="shared" si="2"/>
        <v>0</v>
      </c>
      <c r="BX39" s="71">
        <f t="shared" si="0"/>
        <v>0</v>
      </c>
      <c r="BZ39" s="74">
        <f>'Bieu 17CH'!F40</f>
        <v>0</v>
      </c>
      <c r="CA39" s="75">
        <f t="shared" si="1"/>
        <v>0</v>
      </c>
    </row>
    <row r="40" spans="1:79" s="76" customFormat="1" ht="34.950000000000003" customHeight="1" x14ac:dyDescent="0.3">
      <c r="A40" s="9" t="s">
        <v>358</v>
      </c>
      <c r="B40" s="23" t="s">
        <v>359</v>
      </c>
      <c r="C40" s="9" t="s">
        <v>360</v>
      </c>
      <c r="D40" s="66">
        <v>0</v>
      </c>
      <c r="E40" s="61">
        <v>0</v>
      </c>
      <c r="F40" s="66">
        <v>0</v>
      </c>
      <c r="G40" s="66">
        <v>0</v>
      </c>
      <c r="H40" s="66">
        <v>0</v>
      </c>
      <c r="I40" s="66">
        <v>0</v>
      </c>
      <c r="J40" s="66">
        <v>0</v>
      </c>
      <c r="K40" s="66">
        <v>0</v>
      </c>
      <c r="L40" s="66">
        <v>0</v>
      </c>
      <c r="M40" s="66">
        <v>0</v>
      </c>
      <c r="N40" s="66">
        <v>0</v>
      </c>
      <c r="O40" s="66">
        <v>0</v>
      </c>
      <c r="P40" s="66">
        <v>0</v>
      </c>
      <c r="Q40" s="66">
        <v>0</v>
      </c>
      <c r="R40" s="66">
        <v>0</v>
      </c>
      <c r="S40" s="66">
        <v>0</v>
      </c>
      <c r="T40" s="61">
        <v>0</v>
      </c>
      <c r="U40" s="66">
        <v>0</v>
      </c>
      <c r="V40" s="66">
        <v>0</v>
      </c>
      <c r="W40" s="66">
        <v>0</v>
      </c>
      <c r="X40" s="66">
        <v>0</v>
      </c>
      <c r="Y40" s="66">
        <v>0</v>
      </c>
      <c r="Z40" s="66">
        <v>0</v>
      </c>
      <c r="AA40" s="66">
        <v>0</v>
      </c>
      <c r="AB40" s="66">
        <v>0</v>
      </c>
      <c r="AC40" s="66">
        <v>0</v>
      </c>
      <c r="AD40" s="66">
        <v>0</v>
      </c>
      <c r="AE40" s="66">
        <v>0</v>
      </c>
      <c r="AF40" s="66">
        <v>0</v>
      </c>
      <c r="AG40" s="66">
        <v>0</v>
      </c>
      <c r="AH40" s="66">
        <v>0</v>
      </c>
      <c r="AI40" s="36">
        <v>0</v>
      </c>
      <c r="AJ40" s="66">
        <v>0</v>
      </c>
      <c r="AK40" s="66">
        <v>0</v>
      </c>
      <c r="AL40" s="66">
        <v>0</v>
      </c>
      <c r="AM40" s="66">
        <v>0</v>
      </c>
      <c r="AN40" s="66">
        <v>0</v>
      </c>
      <c r="AO40" s="66">
        <v>0</v>
      </c>
      <c r="AP40" s="66">
        <v>0</v>
      </c>
      <c r="AQ40" s="66">
        <v>0</v>
      </c>
      <c r="AR40" s="66">
        <v>0</v>
      </c>
      <c r="AS40" s="66">
        <v>0</v>
      </c>
      <c r="AT40" s="66">
        <v>0</v>
      </c>
      <c r="AU40" s="66">
        <v>0</v>
      </c>
      <c r="AV40" s="66">
        <v>0</v>
      </c>
      <c r="AW40" s="66">
        <v>0</v>
      </c>
      <c r="AX40" s="66">
        <v>0</v>
      </c>
      <c r="AY40" s="66">
        <v>0</v>
      </c>
      <c r="AZ40" s="66">
        <v>0</v>
      </c>
      <c r="BA40" s="66">
        <v>0</v>
      </c>
      <c r="BB40" s="66">
        <v>0</v>
      </c>
      <c r="BC40" s="66">
        <v>0</v>
      </c>
      <c r="BD40" s="66">
        <v>0</v>
      </c>
      <c r="BE40" s="66">
        <v>0</v>
      </c>
      <c r="BF40" s="66">
        <v>0</v>
      </c>
      <c r="BG40" s="66">
        <v>0</v>
      </c>
      <c r="BH40" s="66">
        <v>0</v>
      </c>
      <c r="BI40" s="66">
        <v>0</v>
      </c>
      <c r="BJ40" s="66">
        <v>0</v>
      </c>
      <c r="BK40" s="66">
        <v>0</v>
      </c>
      <c r="BL40" s="61">
        <v>0</v>
      </c>
      <c r="BM40" s="66">
        <v>0</v>
      </c>
      <c r="BN40" s="66">
        <v>0</v>
      </c>
      <c r="BO40" s="66">
        <v>0</v>
      </c>
      <c r="BP40" s="66">
        <v>0</v>
      </c>
      <c r="BQ40" s="66">
        <v>0</v>
      </c>
      <c r="BR40" s="66"/>
      <c r="BS40" s="66">
        <v>0</v>
      </c>
      <c r="BT40" s="67">
        <v>0</v>
      </c>
      <c r="BU40" s="73"/>
      <c r="BV40" s="74">
        <f>AI79</f>
        <v>0</v>
      </c>
      <c r="BW40" s="75">
        <f t="shared" si="2"/>
        <v>0</v>
      </c>
      <c r="BX40" s="71">
        <f t="shared" si="0"/>
        <v>0</v>
      </c>
      <c r="BZ40" s="74">
        <f>'Bieu 17CH'!F41</f>
        <v>0</v>
      </c>
      <c r="CA40" s="75">
        <f t="shared" si="1"/>
        <v>0</v>
      </c>
    </row>
    <row r="41" spans="1:79" s="76" customFormat="1" ht="34.950000000000003" customHeight="1" x14ac:dyDescent="0.3">
      <c r="A41" s="9" t="s">
        <v>361</v>
      </c>
      <c r="B41" s="23" t="s">
        <v>362</v>
      </c>
      <c r="C41" s="9" t="s">
        <v>363</v>
      </c>
      <c r="D41" s="66">
        <v>5.6823009999999989</v>
      </c>
      <c r="E41" s="61">
        <v>0</v>
      </c>
      <c r="F41" s="66">
        <v>0</v>
      </c>
      <c r="G41" s="66">
        <v>0</v>
      </c>
      <c r="H41" s="66">
        <v>0</v>
      </c>
      <c r="I41" s="66">
        <v>0</v>
      </c>
      <c r="J41" s="66">
        <v>0</v>
      </c>
      <c r="K41" s="66">
        <v>0</v>
      </c>
      <c r="L41" s="66">
        <v>0</v>
      </c>
      <c r="M41" s="66">
        <v>0</v>
      </c>
      <c r="N41" s="66">
        <v>0</v>
      </c>
      <c r="O41" s="66">
        <v>0</v>
      </c>
      <c r="P41" s="66">
        <v>0</v>
      </c>
      <c r="Q41" s="66">
        <v>0</v>
      </c>
      <c r="R41" s="66">
        <v>0</v>
      </c>
      <c r="S41" s="66">
        <v>0</v>
      </c>
      <c r="T41" s="61">
        <v>0</v>
      </c>
      <c r="U41" s="66">
        <v>0</v>
      </c>
      <c r="V41" s="66">
        <v>0</v>
      </c>
      <c r="W41" s="66">
        <v>0</v>
      </c>
      <c r="X41" s="66">
        <v>0</v>
      </c>
      <c r="Y41" s="66">
        <v>0</v>
      </c>
      <c r="Z41" s="66">
        <v>0</v>
      </c>
      <c r="AA41" s="66">
        <v>0</v>
      </c>
      <c r="AB41" s="66">
        <v>0</v>
      </c>
      <c r="AC41" s="66">
        <v>0</v>
      </c>
      <c r="AD41" s="66">
        <v>0</v>
      </c>
      <c r="AE41" s="66">
        <v>0</v>
      </c>
      <c r="AF41" s="66">
        <v>0</v>
      </c>
      <c r="AG41" s="66">
        <v>0</v>
      </c>
      <c r="AH41" s="66">
        <v>0</v>
      </c>
      <c r="AI41" s="66">
        <v>0</v>
      </c>
      <c r="AJ41" s="36">
        <v>5.6823009999999989</v>
      </c>
      <c r="AK41" s="66">
        <v>0</v>
      </c>
      <c r="AL41" s="66">
        <v>0</v>
      </c>
      <c r="AM41" s="66">
        <v>0</v>
      </c>
      <c r="AN41" s="66">
        <v>0</v>
      </c>
      <c r="AO41" s="66">
        <v>0</v>
      </c>
      <c r="AP41" s="66">
        <v>0</v>
      </c>
      <c r="AQ41" s="66">
        <v>0</v>
      </c>
      <c r="AR41" s="66">
        <v>0</v>
      </c>
      <c r="AS41" s="66">
        <v>0</v>
      </c>
      <c r="AT41" s="66">
        <v>0</v>
      </c>
      <c r="AU41" s="66">
        <v>0</v>
      </c>
      <c r="AV41" s="66">
        <v>0</v>
      </c>
      <c r="AW41" s="66">
        <v>0</v>
      </c>
      <c r="AX41" s="66">
        <v>0</v>
      </c>
      <c r="AY41" s="66">
        <v>0</v>
      </c>
      <c r="AZ41" s="66">
        <v>0</v>
      </c>
      <c r="BA41" s="66">
        <v>0</v>
      </c>
      <c r="BB41" s="66">
        <v>0</v>
      </c>
      <c r="BC41" s="66">
        <v>0</v>
      </c>
      <c r="BD41" s="66">
        <v>0</v>
      </c>
      <c r="BE41" s="66">
        <v>0</v>
      </c>
      <c r="BF41" s="66">
        <v>0</v>
      </c>
      <c r="BG41" s="66">
        <v>0</v>
      </c>
      <c r="BH41" s="66">
        <v>0</v>
      </c>
      <c r="BI41" s="66">
        <v>0</v>
      </c>
      <c r="BJ41" s="66">
        <v>0</v>
      </c>
      <c r="BK41" s="66">
        <v>0</v>
      </c>
      <c r="BL41" s="61">
        <v>0</v>
      </c>
      <c r="BM41" s="66">
        <v>0</v>
      </c>
      <c r="BN41" s="66">
        <v>0</v>
      </c>
      <c r="BO41" s="66">
        <v>0</v>
      </c>
      <c r="BP41" s="66">
        <v>0</v>
      </c>
      <c r="BQ41" s="66">
        <v>0</v>
      </c>
      <c r="BR41" s="66"/>
      <c r="BS41" s="66">
        <v>0</v>
      </c>
      <c r="BT41" s="67">
        <v>5.6823009999999989</v>
      </c>
      <c r="BU41" s="73"/>
      <c r="BV41" s="74">
        <f>AJ79</f>
        <v>0</v>
      </c>
      <c r="BW41" s="75">
        <f t="shared" si="2"/>
        <v>0</v>
      </c>
      <c r="BX41" s="71">
        <f t="shared" si="0"/>
        <v>0</v>
      </c>
      <c r="BZ41" s="74">
        <f>'Bieu 17CH'!F42</f>
        <v>5.6823009999999989</v>
      </c>
      <c r="CA41" s="75">
        <f t="shared" si="1"/>
        <v>0</v>
      </c>
    </row>
    <row r="42" spans="1:79" s="76" customFormat="1" ht="34.950000000000003" customHeight="1" x14ac:dyDescent="0.3">
      <c r="A42" s="9" t="s">
        <v>364</v>
      </c>
      <c r="B42" s="23" t="s">
        <v>365</v>
      </c>
      <c r="C42" s="9" t="s">
        <v>366</v>
      </c>
      <c r="D42" s="66">
        <v>134.14431000000002</v>
      </c>
      <c r="E42" s="61">
        <v>0</v>
      </c>
      <c r="F42" s="66">
        <v>0</v>
      </c>
      <c r="G42" s="66">
        <v>0</v>
      </c>
      <c r="H42" s="66">
        <v>0</v>
      </c>
      <c r="I42" s="66">
        <v>0</v>
      </c>
      <c r="J42" s="66">
        <v>0</v>
      </c>
      <c r="K42" s="66">
        <v>0</v>
      </c>
      <c r="L42" s="66">
        <v>0</v>
      </c>
      <c r="M42" s="66">
        <v>0</v>
      </c>
      <c r="N42" s="66">
        <v>0</v>
      </c>
      <c r="O42" s="66">
        <v>0</v>
      </c>
      <c r="P42" s="66">
        <v>0</v>
      </c>
      <c r="Q42" s="66">
        <v>0</v>
      </c>
      <c r="R42" s="66">
        <v>0</v>
      </c>
      <c r="S42" s="66">
        <v>0</v>
      </c>
      <c r="T42" s="61">
        <v>0.19</v>
      </c>
      <c r="U42" s="66">
        <v>0</v>
      </c>
      <c r="V42" s="66">
        <v>0</v>
      </c>
      <c r="W42" s="66">
        <v>0</v>
      </c>
      <c r="X42" s="66">
        <v>0</v>
      </c>
      <c r="Y42" s="66">
        <v>0</v>
      </c>
      <c r="Z42" s="66">
        <v>0</v>
      </c>
      <c r="AA42" s="66">
        <v>0</v>
      </c>
      <c r="AB42" s="66">
        <v>0</v>
      </c>
      <c r="AC42" s="66">
        <v>0</v>
      </c>
      <c r="AD42" s="66">
        <v>0</v>
      </c>
      <c r="AE42" s="66">
        <v>0</v>
      </c>
      <c r="AF42" s="66">
        <v>0</v>
      </c>
      <c r="AG42" s="66">
        <v>0</v>
      </c>
      <c r="AH42" s="66">
        <v>0</v>
      </c>
      <c r="AI42" s="66">
        <v>0</v>
      </c>
      <c r="AJ42" s="66">
        <v>0</v>
      </c>
      <c r="AK42" s="36">
        <v>133.95431000000002</v>
      </c>
      <c r="AL42" s="66">
        <v>0</v>
      </c>
      <c r="AM42" s="66">
        <v>0</v>
      </c>
      <c r="AN42" s="66">
        <v>0</v>
      </c>
      <c r="AO42" s="66">
        <v>0</v>
      </c>
      <c r="AP42" s="66">
        <v>0</v>
      </c>
      <c r="AQ42" s="66">
        <v>0</v>
      </c>
      <c r="AR42" s="66">
        <v>0</v>
      </c>
      <c r="AS42" s="66">
        <v>0.19</v>
      </c>
      <c r="AT42" s="66">
        <v>0.19</v>
      </c>
      <c r="AU42" s="66">
        <v>0</v>
      </c>
      <c r="AV42" s="66">
        <v>0</v>
      </c>
      <c r="AW42" s="66">
        <v>0</v>
      </c>
      <c r="AX42" s="66">
        <v>0</v>
      </c>
      <c r="AY42" s="66">
        <v>0</v>
      </c>
      <c r="AZ42" s="66">
        <v>0</v>
      </c>
      <c r="BA42" s="66">
        <v>0</v>
      </c>
      <c r="BB42" s="66">
        <v>0</v>
      </c>
      <c r="BC42" s="66">
        <v>0</v>
      </c>
      <c r="BD42" s="66">
        <v>0</v>
      </c>
      <c r="BE42" s="66">
        <v>0</v>
      </c>
      <c r="BF42" s="66">
        <v>0</v>
      </c>
      <c r="BG42" s="66">
        <v>0</v>
      </c>
      <c r="BH42" s="66">
        <v>0</v>
      </c>
      <c r="BI42" s="66">
        <v>0</v>
      </c>
      <c r="BJ42" s="66">
        <v>0</v>
      </c>
      <c r="BK42" s="66">
        <v>0</v>
      </c>
      <c r="BL42" s="61">
        <v>0</v>
      </c>
      <c r="BM42" s="66">
        <v>0</v>
      </c>
      <c r="BN42" s="66">
        <v>0</v>
      </c>
      <c r="BO42" s="66">
        <v>0</v>
      </c>
      <c r="BP42" s="66">
        <v>0</v>
      </c>
      <c r="BQ42" s="66">
        <v>0</v>
      </c>
      <c r="BR42" s="66"/>
      <c r="BS42" s="66">
        <v>0.19</v>
      </c>
      <c r="BT42" s="67">
        <v>215.57687000000004</v>
      </c>
      <c r="BU42" s="73"/>
      <c r="BV42" s="74">
        <f>AK79</f>
        <v>81.622560000000007</v>
      </c>
      <c r="BW42" s="75">
        <f t="shared" si="2"/>
        <v>81.432560000000009</v>
      </c>
      <c r="BX42" s="71">
        <f t="shared" si="0"/>
        <v>81.432560000000009</v>
      </c>
      <c r="BZ42" s="74">
        <f>'Bieu 17CH'!F43</f>
        <v>215.57687000000001</v>
      </c>
      <c r="CA42" s="75">
        <f t="shared" si="1"/>
        <v>0</v>
      </c>
    </row>
    <row r="43" spans="1:79" s="76" customFormat="1" ht="34.950000000000003" hidden="1" customHeight="1" x14ac:dyDescent="0.3">
      <c r="A43" s="9" t="s">
        <v>367</v>
      </c>
      <c r="B43" s="23" t="s">
        <v>368</v>
      </c>
      <c r="C43" s="9" t="s">
        <v>369</v>
      </c>
      <c r="D43" s="66">
        <v>28.679514000000001</v>
      </c>
      <c r="E43" s="61">
        <v>0</v>
      </c>
      <c r="F43" s="66">
        <v>0</v>
      </c>
      <c r="G43" s="66">
        <v>0</v>
      </c>
      <c r="H43" s="66">
        <v>0</v>
      </c>
      <c r="I43" s="66">
        <v>0</v>
      </c>
      <c r="J43" s="66">
        <v>0</v>
      </c>
      <c r="K43" s="66">
        <v>0</v>
      </c>
      <c r="L43" s="66">
        <v>0</v>
      </c>
      <c r="M43" s="66">
        <v>0</v>
      </c>
      <c r="N43" s="66">
        <v>0</v>
      </c>
      <c r="O43" s="66">
        <v>0</v>
      </c>
      <c r="P43" s="66">
        <v>0</v>
      </c>
      <c r="Q43" s="66">
        <v>0</v>
      </c>
      <c r="R43" s="66">
        <v>0</v>
      </c>
      <c r="S43" s="66">
        <v>0</v>
      </c>
      <c r="T43" s="61">
        <v>0</v>
      </c>
      <c r="U43" s="66">
        <v>0</v>
      </c>
      <c r="V43" s="66">
        <v>0</v>
      </c>
      <c r="W43" s="66">
        <v>0</v>
      </c>
      <c r="X43" s="66">
        <v>0</v>
      </c>
      <c r="Y43" s="66">
        <v>0</v>
      </c>
      <c r="Z43" s="66">
        <v>0</v>
      </c>
      <c r="AA43" s="66">
        <v>0</v>
      </c>
      <c r="AB43" s="66">
        <v>0</v>
      </c>
      <c r="AC43" s="66">
        <v>0</v>
      </c>
      <c r="AD43" s="66">
        <v>0</v>
      </c>
      <c r="AE43" s="66">
        <v>0</v>
      </c>
      <c r="AF43" s="66">
        <v>0</v>
      </c>
      <c r="AG43" s="66">
        <v>0</v>
      </c>
      <c r="AH43" s="66">
        <v>0</v>
      </c>
      <c r="AI43" s="66">
        <v>0</v>
      </c>
      <c r="AJ43" s="66">
        <v>0</v>
      </c>
      <c r="AK43" s="66">
        <v>0</v>
      </c>
      <c r="AL43" s="61">
        <v>28.679514000000001</v>
      </c>
      <c r="AM43" s="66">
        <v>0</v>
      </c>
      <c r="AN43" s="66">
        <v>0</v>
      </c>
      <c r="AO43" s="66">
        <v>0</v>
      </c>
      <c r="AP43" s="66">
        <v>0</v>
      </c>
      <c r="AQ43" s="66">
        <v>0</v>
      </c>
      <c r="AR43" s="66">
        <v>0</v>
      </c>
      <c r="AS43" s="66">
        <v>0</v>
      </c>
      <c r="AT43" s="66">
        <v>0</v>
      </c>
      <c r="AU43" s="66">
        <v>0</v>
      </c>
      <c r="AV43" s="66">
        <v>0</v>
      </c>
      <c r="AW43" s="66">
        <v>0</v>
      </c>
      <c r="AX43" s="66">
        <v>0</v>
      </c>
      <c r="AY43" s="66">
        <v>0</v>
      </c>
      <c r="AZ43" s="66">
        <v>0</v>
      </c>
      <c r="BA43" s="66">
        <v>0</v>
      </c>
      <c r="BB43" s="66">
        <v>0</v>
      </c>
      <c r="BC43" s="66">
        <v>0</v>
      </c>
      <c r="BD43" s="66">
        <v>0</v>
      </c>
      <c r="BE43" s="66">
        <v>0</v>
      </c>
      <c r="BF43" s="66">
        <v>0</v>
      </c>
      <c r="BG43" s="66">
        <v>0</v>
      </c>
      <c r="BH43" s="66">
        <v>0</v>
      </c>
      <c r="BI43" s="66">
        <v>0</v>
      </c>
      <c r="BJ43" s="66">
        <v>0</v>
      </c>
      <c r="BK43" s="66">
        <v>0</v>
      </c>
      <c r="BL43" s="61">
        <v>0</v>
      </c>
      <c r="BM43" s="66">
        <v>0</v>
      </c>
      <c r="BN43" s="66">
        <v>0</v>
      </c>
      <c r="BO43" s="66">
        <v>0</v>
      </c>
      <c r="BP43" s="66">
        <v>0</v>
      </c>
      <c r="BQ43" s="66">
        <v>0</v>
      </c>
      <c r="BR43" s="66"/>
      <c r="BS43" s="66">
        <v>0</v>
      </c>
      <c r="BT43" s="67">
        <v>77.919514000000007</v>
      </c>
      <c r="BU43" s="73"/>
      <c r="BV43" s="74">
        <f>AL79</f>
        <v>49.24</v>
      </c>
      <c r="BW43" s="75">
        <f t="shared" si="2"/>
        <v>49.24</v>
      </c>
      <c r="BX43" s="71"/>
      <c r="BZ43" s="74">
        <f>'Bieu 17CH'!F44</f>
        <v>77.919514000000007</v>
      </c>
      <c r="CA43" s="75">
        <f t="shared" si="1"/>
        <v>0</v>
      </c>
    </row>
    <row r="44" spans="1:79" s="76" customFormat="1" ht="34.950000000000003" hidden="1" customHeight="1" x14ac:dyDescent="0.3">
      <c r="A44" s="9">
        <v>0</v>
      </c>
      <c r="B44" s="23" t="s">
        <v>296</v>
      </c>
      <c r="C44" s="9">
        <v>0</v>
      </c>
      <c r="D44" s="66"/>
      <c r="E44" s="61"/>
      <c r="F44" s="66"/>
      <c r="G44" s="66"/>
      <c r="H44" s="66"/>
      <c r="I44" s="66"/>
      <c r="J44" s="66"/>
      <c r="K44" s="66"/>
      <c r="L44" s="66"/>
      <c r="M44" s="66"/>
      <c r="N44" s="66"/>
      <c r="O44" s="66"/>
      <c r="P44" s="66"/>
      <c r="Q44" s="66"/>
      <c r="R44" s="66"/>
      <c r="S44" s="66"/>
      <c r="T44" s="61">
        <v>0</v>
      </c>
      <c r="U44" s="66"/>
      <c r="V44" s="66"/>
      <c r="W44" s="66"/>
      <c r="X44" s="66"/>
      <c r="Y44" s="66"/>
      <c r="Z44" s="66"/>
      <c r="AA44" s="66"/>
      <c r="AB44" s="66"/>
      <c r="AC44" s="66"/>
      <c r="AD44" s="66"/>
      <c r="AE44" s="66"/>
      <c r="AF44" s="66"/>
      <c r="AG44" s="66"/>
      <c r="AH44" s="66"/>
      <c r="AI44" s="66"/>
      <c r="AJ44" s="66"/>
      <c r="AK44" s="61">
        <v>0</v>
      </c>
      <c r="AL44" s="61">
        <v>0</v>
      </c>
      <c r="AM44" s="66"/>
      <c r="AN44" s="66"/>
      <c r="AO44" s="66"/>
      <c r="AP44" s="66"/>
      <c r="AQ44" s="66"/>
      <c r="AR44" s="66"/>
      <c r="AS44" s="66">
        <v>0</v>
      </c>
      <c r="AT44" s="66"/>
      <c r="AU44" s="66"/>
      <c r="AV44" s="66"/>
      <c r="AW44" s="66"/>
      <c r="AX44" s="66"/>
      <c r="AY44" s="66"/>
      <c r="AZ44" s="66"/>
      <c r="BA44" s="66"/>
      <c r="BB44" s="66"/>
      <c r="BC44" s="66"/>
      <c r="BD44" s="66">
        <v>0</v>
      </c>
      <c r="BE44" s="66"/>
      <c r="BF44" s="66"/>
      <c r="BG44" s="66"/>
      <c r="BH44" s="66">
        <v>0</v>
      </c>
      <c r="BI44" s="66">
        <v>0</v>
      </c>
      <c r="BJ44" s="66">
        <v>0</v>
      </c>
      <c r="BK44" s="66"/>
      <c r="BL44" s="61">
        <v>0</v>
      </c>
      <c r="BM44" s="66"/>
      <c r="BN44" s="66"/>
      <c r="BO44" s="66"/>
      <c r="BP44" s="66"/>
      <c r="BQ44" s="66"/>
      <c r="BR44" s="66"/>
      <c r="BS44" s="66">
        <v>0</v>
      </c>
      <c r="BT44" s="67"/>
      <c r="BU44" s="73"/>
      <c r="BV44" s="74"/>
      <c r="BW44" s="75">
        <f t="shared" si="2"/>
        <v>0</v>
      </c>
      <c r="BX44" s="71"/>
      <c r="BZ44" s="74">
        <f>'Bieu 17CH'!F45</f>
        <v>0</v>
      </c>
      <c r="CA44" s="75">
        <f t="shared" si="1"/>
        <v>0</v>
      </c>
    </row>
    <row r="45" spans="1:79" s="76" customFormat="1" ht="34.950000000000003" customHeight="1" x14ac:dyDescent="0.3">
      <c r="A45" s="9" t="s">
        <v>367</v>
      </c>
      <c r="B45" s="23" t="s">
        <v>370</v>
      </c>
      <c r="C45" s="9" t="s">
        <v>371</v>
      </c>
      <c r="D45" s="66">
        <v>0</v>
      </c>
      <c r="E45" s="61">
        <v>0</v>
      </c>
      <c r="F45" s="66">
        <v>0</v>
      </c>
      <c r="G45" s="66">
        <v>0</v>
      </c>
      <c r="H45" s="66">
        <v>0</v>
      </c>
      <c r="I45" s="66">
        <v>0</v>
      </c>
      <c r="J45" s="66">
        <v>0</v>
      </c>
      <c r="K45" s="66">
        <v>0</v>
      </c>
      <c r="L45" s="66">
        <v>0</v>
      </c>
      <c r="M45" s="66">
        <v>0</v>
      </c>
      <c r="N45" s="66">
        <v>0</v>
      </c>
      <c r="O45" s="66">
        <v>0</v>
      </c>
      <c r="P45" s="66">
        <v>0</v>
      </c>
      <c r="Q45" s="66">
        <v>0</v>
      </c>
      <c r="R45" s="66">
        <v>0</v>
      </c>
      <c r="S45" s="66">
        <v>0</v>
      </c>
      <c r="T45" s="61">
        <v>0</v>
      </c>
      <c r="U45" s="66">
        <v>0</v>
      </c>
      <c r="V45" s="66">
        <v>0</v>
      </c>
      <c r="W45" s="66">
        <v>0</v>
      </c>
      <c r="X45" s="66">
        <v>0</v>
      </c>
      <c r="Y45" s="66">
        <v>0</v>
      </c>
      <c r="Z45" s="66">
        <v>0</v>
      </c>
      <c r="AA45" s="66">
        <v>0</v>
      </c>
      <c r="AB45" s="66">
        <v>0</v>
      </c>
      <c r="AC45" s="66">
        <v>0</v>
      </c>
      <c r="AD45" s="66">
        <v>0</v>
      </c>
      <c r="AE45" s="66">
        <v>0</v>
      </c>
      <c r="AF45" s="66">
        <v>0</v>
      </c>
      <c r="AG45" s="66">
        <v>0</v>
      </c>
      <c r="AH45" s="66">
        <v>0</v>
      </c>
      <c r="AI45" s="66">
        <v>0</v>
      </c>
      <c r="AJ45" s="66">
        <v>0</v>
      </c>
      <c r="AK45" s="66">
        <v>0</v>
      </c>
      <c r="AL45" s="66">
        <v>0</v>
      </c>
      <c r="AM45" s="36">
        <v>0</v>
      </c>
      <c r="AN45" s="66">
        <v>0</v>
      </c>
      <c r="AO45" s="66">
        <v>0</v>
      </c>
      <c r="AP45" s="66">
        <v>0</v>
      </c>
      <c r="AQ45" s="66">
        <v>0</v>
      </c>
      <c r="AR45" s="66">
        <v>0</v>
      </c>
      <c r="AS45" s="66">
        <v>0</v>
      </c>
      <c r="AT45" s="66">
        <v>0</v>
      </c>
      <c r="AU45" s="66">
        <v>0</v>
      </c>
      <c r="AV45" s="66">
        <v>0</v>
      </c>
      <c r="AW45" s="66">
        <v>0</v>
      </c>
      <c r="AX45" s="66">
        <v>0</v>
      </c>
      <c r="AY45" s="66">
        <v>0</v>
      </c>
      <c r="AZ45" s="66">
        <v>0</v>
      </c>
      <c r="BA45" s="66">
        <v>0</v>
      </c>
      <c r="BB45" s="66">
        <v>0</v>
      </c>
      <c r="BC45" s="66">
        <v>0</v>
      </c>
      <c r="BD45" s="66">
        <v>0</v>
      </c>
      <c r="BE45" s="66">
        <v>0</v>
      </c>
      <c r="BF45" s="66">
        <v>0</v>
      </c>
      <c r="BG45" s="66">
        <v>0</v>
      </c>
      <c r="BH45" s="66">
        <v>0</v>
      </c>
      <c r="BI45" s="66">
        <v>0</v>
      </c>
      <c r="BJ45" s="66">
        <v>0</v>
      </c>
      <c r="BK45" s="66">
        <v>0</v>
      </c>
      <c r="BL45" s="61">
        <v>0</v>
      </c>
      <c r="BM45" s="66">
        <v>0</v>
      </c>
      <c r="BN45" s="66">
        <v>0</v>
      </c>
      <c r="BO45" s="66">
        <v>0</v>
      </c>
      <c r="BP45" s="66">
        <v>0</v>
      </c>
      <c r="BQ45" s="66">
        <v>0</v>
      </c>
      <c r="BR45" s="66"/>
      <c r="BS45" s="66">
        <v>0</v>
      </c>
      <c r="BT45" s="67">
        <v>0</v>
      </c>
      <c r="BU45" s="73"/>
      <c r="BV45" s="74">
        <f>AM79</f>
        <v>0</v>
      </c>
      <c r="BW45" s="75">
        <f t="shared" si="2"/>
        <v>0</v>
      </c>
      <c r="BX45" s="71">
        <f t="shared" si="0"/>
        <v>0</v>
      </c>
      <c r="BZ45" s="74">
        <f>'Bieu 17CH'!F46</f>
        <v>0</v>
      </c>
      <c r="CA45" s="75">
        <f t="shared" si="1"/>
        <v>0</v>
      </c>
    </row>
    <row r="46" spans="1:79" s="76" customFormat="1" ht="34.950000000000003" customHeight="1" x14ac:dyDescent="0.3">
      <c r="A46" s="9" t="s">
        <v>375</v>
      </c>
      <c r="B46" s="23" t="s">
        <v>372</v>
      </c>
      <c r="C46" s="9" t="s">
        <v>15</v>
      </c>
      <c r="D46" s="66">
        <v>28.679514000000001</v>
      </c>
      <c r="E46" s="61">
        <v>0</v>
      </c>
      <c r="F46" s="66">
        <v>0</v>
      </c>
      <c r="G46" s="66">
        <v>0</v>
      </c>
      <c r="H46" s="66">
        <v>0</v>
      </c>
      <c r="I46" s="66">
        <v>0</v>
      </c>
      <c r="J46" s="66">
        <v>0</v>
      </c>
      <c r="K46" s="66">
        <v>0</v>
      </c>
      <c r="L46" s="66">
        <v>0</v>
      </c>
      <c r="M46" s="66">
        <v>0</v>
      </c>
      <c r="N46" s="66">
        <v>0</v>
      </c>
      <c r="O46" s="66">
        <v>0</v>
      </c>
      <c r="P46" s="66">
        <v>0</v>
      </c>
      <c r="Q46" s="66">
        <v>0</v>
      </c>
      <c r="R46" s="66">
        <v>0</v>
      </c>
      <c r="S46" s="66">
        <v>0</v>
      </c>
      <c r="T46" s="61">
        <v>0</v>
      </c>
      <c r="U46" s="66">
        <v>0</v>
      </c>
      <c r="V46" s="66">
        <v>0</v>
      </c>
      <c r="W46" s="66">
        <v>0</v>
      </c>
      <c r="X46" s="66">
        <v>0</v>
      </c>
      <c r="Y46" s="66">
        <v>0</v>
      </c>
      <c r="Z46" s="66">
        <v>0</v>
      </c>
      <c r="AA46" s="66">
        <v>0</v>
      </c>
      <c r="AB46" s="66">
        <v>0</v>
      </c>
      <c r="AC46" s="66">
        <v>0</v>
      </c>
      <c r="AD46" s="66">
        <v>0</v>
      </c>
      <c r="AE46" s="66">
        <v>0</v>
      </c>
      <c r="AF46" s="66">
        <v>0</v>
      </c>
      <c r="AG46" s="66">
        <v>0</v>
      </c>
      <c r="AH46" s="66">
        <v>0</v>
      </c>
      <c r="AI46" s="66">
        <v>0</v>
      </c>
      <c r="AJ46" s="66">
        <v>0</v>
      </c>
      <c r="AK46" s="66">
        <v>0</v>
      </c>
      <c r="AL46" s="66">
        <v>0</v>
      </c>
      <c r="AM46" s="66">
        <v>0</v>
      </c>
      <c r="AN46" s="36">
        <v>28.679514000000001</v>
      </c>
      <c r="AO46" s="66">
        <v>0</v>
      </c>
      <c r="AP46" s="66">
        <v>0</v>
      </c>
      <c r="AQ46" s="66">
        <v>0</v>
      </c>
      <c r="AR46" s="66">
        <v>0</v>
      </c>
      <c r="AS46" s="66">
        <v>0</v>
      </c>
      <c r="AT46" s="66">
        <v>0</v>
      </c>
      <c r="AU46" s="66">
        <v>0</v>
      </c>
      <c r="AV46" s="66">
        <v>0</v>
      </c>
      <c r="AW46" s="66">
        <v>0</v>
      </c>
      <c r="AX46" s="66">
        <v>0</v>
      </c>
      <c r="AY46" s="66">
        <v>0</v>
      </c>
      <c r="AZ46" s="66">
        <v>0</v>
      </c>
      <c r="BA46" s="66">
        <v>0</v>
      </c>
      <c r="BB46" s="66">
        <v>0</v>
      </c>
      <c r="BC46" s="66">
        <v>0</v>
      </c>
      <c r="BD46" s="66">
        <v>0</v>
      </c>
      <c r="BE46" s="66">
        <v>0</v>
      </c>
      <c r="BF46" s="66">
        <v>0</v>
      </c>
      <c r="BG46" s="66">
        <v>0</v>
      </c>
      <c r="BH46" s="66">
        <v>0</v>
      </c>
      <c r="BI46" s="66">
        <v>0</v>
      </c>
      <c r="BJ46" s="66">
        <v>0</v>
      </c>
      <c r="BK46" s="66">
        <v>0</v>
      </c>
      <c r="BL46" s="61">
        <v>0</v>
      </c>
      <c r="BM46" s="66">
        <v>0</v>
      </c>
      <c r="BN46" s="66">
        <v>0</v>
      </c>
      <c r="BO46" s="66">
        <v>0</v>
      </c>
      <c r="BP46" s="66">
        <v>0</v>
      </c>
      <c r="BQ46" s="66">
        <v>0</v>
      </c>
      <c r="BR46" s="66"/>
      <c r="BS46" s="66">
        <v>0</v>
      </c>
      <c r="BT46" s="67">
        <v>77.919514000000007</v>
      </c>
      <c r="BU46" s="73"/>
      <c r="BV46" s="74">
        <f>AN79</f>
        <v>49.24</v>
      </c>
      <c r="BW46" s="75">
        <f t="shared" si="2"/>
        <v>49.24</v>
      </c>
      <c r="BX46" s="71">
        <f t="shared" si="0"/>
        <v>49.24</v>
      </c>
      <c r="BZ46" s="74">
        <f>'Bieu 17CH'!F47</f>
        <v>77.919514000000007</v>
      </c>
      <c r="CA46" s="75">
        <f t="shared" si="1"/>
        <v>0</v>
      </c>
    </row>
    <row r="47" spans="1:79" s="72" customFormat="1" ht="34.950000000000003" customHeight="1" x14ac:dyDescent="0.3">
      <c r="A47" s="9" t="s">
        <v>377</v>
      </c>
      <c r="B47" s="23" t="s">
        <v>373</v>
      </c>
      <c r="C47" s="9" t="s">
        <v>374</v>
      </c>
      <c r="D47" s="66">
        <v>0</v>
      </c>
      <c r="E47" s="61">
        <v>0</v>
      </c>
      <c r="F47" s="66">
        <v>0</v>
      </c>
      <c r="G47" s="66">
        <v>0</v>
      </c>
      <c r="H47" s="66">
        <v>0</v>
      </c>
      <c r="I47" s="66">
        <v>0</v>
      </c>
      <c r="J47" s="66">
        <v>0</v>
      </c>
      <c r="K47" s="66">
        <v>0</v>
      </c>
      <c r="L47" s="66">
        <v>0</v>
      </c>
      <c r="M47" s="66">
        <v>0</v>
      </c>
      <c r="N47" s="66">
        <v>0</v>
      </c>
      <c r="O47" s="66">
        <v>0</v>
      </c>
      <c r="P47" s="66">
        <v>0</v>
      </c>
      <c r="Q47" s="66">
        <v>0</v>
      </c>
      <c r="R47" s="66">
        <v>0</v>
      </c>
      <c r="S47" s="66">
        <v>0</v>
      </c>
      <c r="T47" s="61">
        <v>0</v>
      </c>
      <c r="U47" s="66">
        <v>0</v>
      </c>
      <c r="V47" s="66">
        <v>0</v>
      </c>
      <c r="W47" s="66">
        <v>0</v>
      </c>
      <c r="X47" s="66">
        <v>0</v>
      </c>
      <c r="Y47" s="66">
        <v>0</v>
      </c>
      <c r="Z47" s="66">
        <v>0</v>
      </c>
      <c r="AA47" s="66">
        <v>0</v>
      </c>
      <c r="AB47" s="66">
        <v>0</v>
      </c>
      <c r="AC47" s="66">
        <v>0</v>
      </c>
      <c r="AD47" s="66">
        <v>0</v>
      </c>
      <c r="AE47" s="66">
        <v>0</v>
      </c>
      <c r="AF47" s="66">
        <v>0</v>
      </c>
      <c r="AG47" s="66">
        <v>0</v>
      </c>
      <c r="AH47" s="66">
        <v>0</v>
      </c>
      <c r="AI47" s="66">
        <v>0</v>
      </c>
      <c r="AJ47" s="66">
        <v>0</v>
      </c>
      <c r="AK47" s="66">
        <v>0</v>
      </c>
      <c r="AL47" s="66">
        <v>0</v>
      </c>
      <c r="AM47" s="66">
        <v>0</v>
      </c>
      <c r="AN47" s="66">
        <v>0</v>
      </c>
      <c r="AO47" s="36">
        <v>0</v>
      </c>
      <c r="AP47" s="66">
        <v>0</v>
      </c>
      <c r="AQ47" s="66">
        <v>0</v>
      </c>
      <c r="AR47" s="66">
        <v>0</v>
      </c>
      <c r="AS47" s="66">
        <v>0</v>
      </c>
      <c r="AT47" s="66">
        <v>0</v>
      </c>
      <c r="AU47" s="66">
        <v>0</v>
      </c>
      <c r="AV47" s="66">
        <v>0</v>
      </c>
      <c r="AW47" s="66">
        <v>0</v>
      </c>
      <c r="AX47" s="66">
        <v>0</v>
      </c>
      <c r="AY47" s="66">
        <v>0</v>
      </c>
      <c r="AZ47" s="66">
        <v>0</v>
      </c>
      <c r="BA47" s="66">
        <v>0</v>
      </c>
      <c r="BB47" s="66">
        <v>0</v>
      </c>
      <c r="BC47" s="66">
        <v>0</v>
      </c>
      <c r="BD47" s="66">
        <v>0</v>
      </c>
      <c r="BE47" s="66">
        <v>0</v>
      </c>
      <c r="BF47" s="66">
        <v>0</v>
      </c>
      <c r="BG47" s="66">
        <v>0</v>
      </c>
      <c r="BH47" s="66">
        <v>0</v>
      </c>
      <c r="BI47" s="66">
        <v>0</v>
      </c>
      <c r="BJ47" s="66">
        <v>0</v>
      </c>
      <c r="BK47" s="66">
        <v>0</v>
      </c>
      <c r="BL47" s="61">
        <v>0</v>
      </c>
      <c r="BM47" s="66">
        <v>0</v>
      </c>
      <c r="BN47" s="66">
        <v>0</v>
      </c>
      <c r="BO47" s="66">
        <v>0</v>
      </c>
      <c r="BP47" s="66">
        <v>0</v>
      </c>
      <c r="BQ47" s="66">
        <v>0</v>
      </c>
      <c r="BR47" s="66"/>
      <c r="BS47" s="66">
        <v>0</v>
      </c>
      <c r="BT47" s="67">
        <v>0</v>
      </c>
      <c r="BU47" s="73"/>
      <c r="BV47" s="69">
        <f>AO79</f>
        <v>0</v>
      </c>
      <c r="BW47" s="70">
        <f t="shared" si="2"/>
        <v>0</v>
      </c>
      <c r="BX47" s="71">
        <f t="shared" si="0"/>
        <v>0</v>
      </c>
      <c r="BZ47" s="69">
        <f>'Bieu 17CH'!F48</f>
        <v>0</v>
      </c>
      <c r="CA47" s="70">
        <f t="shared" si="1"/>
        <v>0</v>
      </c>
    </row>
    <row r="48" spans="1:79" s="72" customFormat="1" ht="34.950000000000003" customHeight="1" x14ac:dyDescent="0.3">
      <c r="A48" s="9" t="s">
        <v>379</v>
      </c>
      <c r="B48" s="23" t="s">
        <v>376</v>
      </c>
      <c r="C48" s="9" t="s">
        <v>16</v>
      </c>
      <c r="D48" s="66">
        <v>4.0713039999999996</v>
      </c>
      <c r="E48" s="61">
        <v>0</v>
      </c>
      <c r="F48" s="66">
        <v>0</v>
      </c>
      <c r="G48" s="66">
        <v>0</v>
      </c>
      <c r="H48" s="66">
        <v>0</v>
      </c>
      <c r="I48" s="66">
        <v>0</v>
      </c>
      <c r="J48" s="66">
        <v>0</v>
      </c>
      <c r="K48" s="66">
        <v>0</v>
      </c>
      <c r="L48" s="66">
        <v>0</v>
      </c>
      <c r="M48" s="66">
        <v>0</v>
      </c>
      <c r="N48" s="66">
        <v>0</v>
      </c>
      <c r="O48" s="66">
        <v>0</v>
      </c>
      <c r="P48" s="66">
        <v>0</v>
      </c>
      <c r="Q48" s="66">
        <v>0</v>
      </c>
      <c r="R48" s="66">
        <v>0</v>
      </c>
      <c r="S48" s="66">
        <v>0</v>
      </c>
      <c r="T48" s="61">
        <v>0</v>
      </c>
      <c r="U48" s="66">
        <v>0</v>
      </c>
      <c r="V48" s="66">
        <v>0</v>
      </c>
      <c r="W48" s="66">
        <v>0</v>
      </c>
      <c r="X48" s="66">
        <v>0</v>
      </c>
      <c r="Y48" s="66">
        <v>0</v>
      </c>
      <c r="Z48" s="66">
        <v>0</v>
      </c>
      <c r="AA48" s="66">
        <v>0</v>
      </c>
      <c r="AB48" s="66">
        <v>0</v>
      </c>
      <c r="AC48" s="66">
        <v>0</v>
      </c>
      <c r="AD48" s="66">
        <v>0</v>
      </c>
      <c r="AE48" s="66">
        <v>0</v>
      </c>
      <c r="AF48" s="66">
        <v>0</v>
      </c>
      <c r="AG48" s="66">
        <v>0</v>
      </c>
      <c r="AH48" s="66">
        <v>0</v>
      </c>
      <c r="AI48" s="66">
        <v>0</v>
      </c>
      <c r="AJ48" s="66">
        <v>0</v>
      </c>
      <c r="AK48" s="66">
        <v>0</v>
      </c>
      <c r="AL48" s="66">
        <v>0</v>
      </c>
      <c r="AM48" s="66">
        <v>0</v>
      </c>
      <c r="AN48" s="66">
        <v>0</v>
      </c>
      <c r="AO48" s="66">
        <v>0</v>
      </c>
      <c r="AP48" s="36">
        <v>4.0713039999999996</v>
      </c>
      <c r="AQ48" s="66">
        <v>0</v>
      </c>
      <c r="AR48" s="66">
        <v>0</v>
      </c>
      <c r="AS48" s="66">
        <v>0</v>
      </c>
      <c r="AT48" s="66">
        <v>0</v>
      </c>
      <c r="AU48" s="66">
        <v>0</v>
      </c>
      <c r="AV48" s="66">
        <v>0</v>
      </c>
      <c r="AW48" s="66">
        <v>0</v>
      </c>
      <c r="AX48" s="66">
        <v>0</v>
      </c>
      <c r="AY48" s="66">
        <v>0</v>
      </c>
      <c r="AZ48" s="66">
        <v>0</v>
      </c>
      <c r="BA48" s="66">
        <v>0</v>
      </c>
      <c r="BB48" s="66">
        <v>0</v>
      </c>
      <c r="BC48" s="66">
        <v>0</v>
      </c>
      <c r="BD48" s="66">
        <v>0</v>
      </c>
      <c r="BE48" s="66">
        <v>0</v>
      </c>
      <c r="BF48" s="66">
        <v>0</v>
      </c>
      <c r="BG48" s="66">
        <v>0</v>
      </c>
      <c r="BH48" s="66">
        <v>0</v>
      </c>
      <c r="BI48" s="66">
        <v>0</v>
      </c>
      <c r="BJ48" s="66">
        <v>0</v>
      </c>
      <c r="BK48" s="66">
        <v>0</v>
      </c>
      <c r="BL48" s="61">
        <v>0</v>
      </c>
      <c r="BM48" s="66">
        <v>0</v>
      </c>
      <c r="BN48" s="66">
        <v>0</v>
      </c>
      <c r="BO48" s="66">
        <v>0</v>
      </c>
      <c r="BP48" s="66">
        <v>0</v>
      </c>
      <c r="BQ48" s="66">
        <v>0</v>
      </c>
      <c r="BR48" s="66"/>
      <c r="BS48" s="66">
        <v>0</v>
      </c>
      <c r="BT48" s="67">
        <v>8.0333039999999993</v>
      </c>
      <c r="BU48" s="73"/>
      <c r="BV48" s="69">
        <f>AP79</f>
        <v>3.9619999999999997</v>
      </c>
      <c r="BW48" s="70">
        <f t="shared" si="2"/>
        <v>3.9619999999999997</v>
      </c>
      <c r="BX48" s="71">
        <f t="shared" si="0"/>
        <v>3.9619999999999997</v>
      </c>
      <c r="BZ48" s="69">
        <f>'Bieu 17CH'!F49</f>
        <v>8.0333039999999993</v>
      </c>
      <c r="CA48" s="70">
        <f t="shared" si="1"/>
        <v>0</v>
      </c>
    </row>
    <row r="49" spans="1:79" s="72" customFormat="1" ht="34.950000000000003" customHeight="1" x14ac:dyDescent="0.3">
      <c r="A49" s="9" t="s">
        <v>546</v>
      </c>
      <c r="B49" s="23" t="s">
        <v>378</v>
      </c>
      <c r="C49" s="9" t="s">
        <v>17</v>
      </c>
      <c r="D49" s="66">
        <v>72.396946000000014</v>
      </c>
      <c r="E49" s="61">
        <v>0</v>
      </c>
      <c r="F49" s="66">
        <v>0</v>
      </c>
      <c r="G49" s="66">
        <v>0</v>
      </c>
      <c r="H49" s="66">
        <v>0</v>
      </c>
      <c r="I49" s="66">
        <v>0</v>
      </c>
      <c r="J49" s="66">
        <v>0</v>
      </c>
      <c r="K49" s="66">
        <v>0</v>
      </c>
      <c r="L49" s="66">
        <v>0</v>
      </c>
      <c r="M49" s="66">
        <v>0</v>
      </c>
      <c r="N49" s="66">
        <v>0</v>
      </c>
      <c r="O49" s="66">
        <v>0</v>
      </c>
      <c r="P49" s="66">
        <v>0</v>
      </c>
      <c r="Q49" s="66">
        <v>0</v>
      </c>
      <c r="R49" s="66">
        <v>0</v>
      </c>
      <c r="S49" s="66">
        <v>0</v>
      </c>
      <c r="T49" s="61">
        <v>0.12</v>
      </c>
      <c r="U49" s="66">
        <v>0</v>
      </c>
      <c r="V49" s="66">
        <v>0</v>
      </c>
      <c r="W49" s="66">
        <v>0</v>
      </c>
      <c r="X49" s="66">
        <v>0</v>
      </c>
      <c r="Y49" s="66">
        <v>0</v>
      </c>
      <c r="Z49" s="66">
        <v>0</v>
      </c>
      <c r="AA49" s="66">
        <v>0</v>
      </c>
      <c r="AB49" s="66">
        <v>0</v>
      </c>
      <c r="AC49" s="66">
        <v>0</v>
      </c>
      <c r="AD49" s="66">
        <v>0</v>
      </c>
      <c r="AE49" s="66">
        <v>0</v>
      </c>
      <c r="AF49" s="66">
        <v>0</v>
      </c>
      <c r="AG49" s="66">
        <v>0</v>
      </c>
      <c r="AH49" s="66">
        <v>0</v>
      </c>
      <c r="AI49" s="66">
        <v>0</v>
      </c>
      <c r="AJ49" s="66">
        <v>0</v>
      </c>
      <c r="AK49" s="66">
        <v>0</v>
      </c>
      <c r="AL49" s="66">
        <v>0</v>
      </c>
      <c r="AM49" s="66">
        <v>0</v>
      </c>
      <c r="AN49" s="66">
        <v>0</v>
      </c>
      <c r="AO49" s="66">
        <v>0</v>
      </c>
      <c r="AP49" s="66">
        <v>0</v>
      </c>
      <c r="AQ49" s="36">
        <v>72.276946000000009</v>
      </c>
      <c r="AR49" s="66">
        <v>0</v>
      </c>
      <c r="AS49" s="66">
        <v>0.12</v>
      </c>
      <c r="AT49" s="66">
        <v>0.12</v>
      </c>
      <c r="AU49" s="66">
        <v>0</v>
      </c>
      <c r="AV49" s="66">
        <v>0</v>
      </c>
      <c r="AW49" s="66">
        <v>0</v>
      </c>
      <c r="AX49" s="66">
        <v>0</v>
      </c>
      <c r="AY49" s="66">
        <v>0</v>
      </c>
      <c r="AZ49" s="66">
        <v>0</v>
      </c>
      <c r="BA49" s="66">
        <v>0</v>
      </c>
      <c r="BB49" s="66">
        <v>0</v>
      </c>
      <c r="BC49" s="66">
        <v>0</v>
      </c>
      <c r="BD49" s="66">
        <v>0</v>
      </c>
      <c r="BE49" s="66">
        <v>0</v>
      </c>
      <c r="BF49" s="66">
        <v>0</v>
      </c>
      <c r="BG49" s="66">
        <v>0</v>
      </c>
      <c r="BH49" s="66">
        <v>0</v>
      </c>
      <c r="BI49" s="66">
        <v>0</v>
      </c>
      <c r="BJ49" s="66">
        <v>0</v>
      </c>
      <c r="BK49" s="66">
        <v>0</v>
      </c>
      <c r="BL49" s="61">
        <v>0</v>
      </c>
      <c r="BM49" s="66">
        <v>0</v>
      </c>
      <c r="BN49" s="66">
        <v>0</v>
      </c>
      <c r="BO49" s="66">
        <v>0</v>
      </c>
      <c r="BP49" s="66">
        <v>0</v>
      </c>
      <c r="BQ49" s="66">
        <v>0</v>
      </c>
      <c r="BR49" s="66"/>
      <c r="BS49" s="66">
        <v>0.12</v>
      </c>
      <c r="BT49" s="67">
        <v>79.317506000000009</v>
      </c>
      <c r="BU49" s="73"/>
      <c r="BV49" s="69">
        <f>AQ79</f>
        <v>7.0405599999999993</v>
      </c>
      <c r="BW49" s="70">
        <f t="shared" si="2"/>
        <v>6.9205599999999992</v>
      </c>
      <c r="BX49" s="71">
        <f t="shared" si="0"/>
        <v>6.9205599999999992</v>
      </c>
      <c r="BZ49" s="69">
        <f>'Bieu 17CH'!F50</f>
        <v>79.317506000000009</v>
      </c>
      <c r="CA49" s="70">
        <f t="shared" si="1"/>
        <v>0</v>
      </c>
    </row>
    <row r="50" spans="1:79" s="72" customFormat="1" ht="34.950000000000003" customHeight="1" x14ac:dyDescent="0.3">
      <c r="A50" s="9" t="s">
        <v>547</v>
      </c>
      <c r="B50" s="23" t="s">
        <v>158</v>
      </c>
      <c r="C50" s="9" t="s">
        <v>18</v>
      </c>
      <c r="D50" s="66">
        <v>28.996545999999999</v>
      </c>
      <c r="E50" s="61">
        <v>0</v>
      </c>
      <c r="F50" s="66">
        <v>0</v>
      </c>
      <c r="G50" s="66">
        <v>0</v>
      </c>
      <c r="H50" s="66">
        <v>0</v>
      </c>
      <c r="I50" s="66">
        <v>0</v>
      </c>
      <c r="J50" s="66">
        <v>0</v>
      </c>
      <c r="K50" s="66">
        <v>0</v>
      </c>
      <c r="L50" s="66">
        <v>0</v>
      </c>
      <c r="M50" s="66">
        <v>0</v>
      </c>
      <c r="N50" s="66">
        <v>0</v>
      </c>
      <c r="O50" s="66">
        <v>0</v>
      </c>
      <c r="P50" s="66">
        <v>0</v>
      </c>
      <c r="Q50" s="66">
        <v>0</v>
      </c>
      <c r="R50" s="66">
        <v>0</v>
      </c>
      <c r="S50" s="66">
        <v>0</v>
      </c>
      <c r="T50" s="61">
        <v>7.0000000000000007E-2</v>
      </c>
      <c r="U50" s="66">
        <v>0</v>
      </c>
      <c r="V50" s="66">
        <v>0</v>
      </c>
      <c r="W50" s="66">
        <v>0</v>
      </c>
      <c r="X50" s="66">
        <v>0</v>
      </c>
      <c r="Y50" s="66">
        <v>0</v>
      </c>
      <c r="Z50" s="66">
        <v>0</v>
      </c>
      <c r="AA50" s="66">
        <v>0</v>
      </c>
      <c r="AB50" s="66">
        <v>0</v>
      </c>
      <c r="AC50" s="66">
        <v>0</v>
      </c>
      <c r="AD50" s="66">
        <v>0</v>
      </c>
      <c r="AE50" s="66">
        <v>0</v>
      </c>
      <c r="AF50" s="66">
        <v>0</v>
      </c>
      <c r="AG50" s="66">
        <v>0</v>
      </c>
      <c r="AH50" s="66">
        <v>0</v>
      </c>
      <c r="AI50" s="66">
        <v>0</v>
      </c>
      <c r="AJ50" s="66">
        <v>0</v>
      </c>
      <c r="AK50" s="66">
        <v>0</v>
      </c>
      <c r="AL50" s="66">
        <v>0</v>
      </c>
      <c r="AM50" s="66">
        <v>0</v>
      </c>
      <c r="AN50" s="66">
        <v>0</v>
      </c>
      <c r="AO50" s="66">
        <v>0</v>
      </c>
      <c r="AP50" s="66">
        <v>0</v>
      </c>
      <c r="AQ50" s="66">
        <v>0</v>
      </c>
      <c r="AR50" s="36">
        <v>28.926545999999998</v>
      </c>
      <c r="AS50" s="66">
        <v>7.0000000000000007E-2</v>
      </c>
      <c r="AT50" s="66">
        <v>7.0000000000000007E-2</v>
      </c>
      <c r="AU50" s="66">
        <v>0</v>
      </c>
      <c r="AV50" s="66">
        <v>0</v>
      </c>
      <c r="AW50" s="66">
        <v>0</v>
      </c>
      <c r="AX50" s="66">
        <v>0</v>
      </c>
      <c r="AY50" s="66">
        <v>0</v>
      </c>
      <c r="AZ50" s="66">
        <v>0</v>
      </c>
      <c r="BA50" s="66">
        <v>0</v>
      </c>
      <c r="BB50" s="66">
        <v>0</v>
      </c>
      <c r="BC50" s="66">
        <v>0</v>
      </c>
      <c r="BD50" s="66">
        <v>0</v>
      </c>
      <c r="BE50" s="66">
        <v>0</v>
      </c>
      <c r="BF50" s="66">
        <v>0</v>
      </c>
      <c r="BG50" s="66">
        <v>0</v>
      </c>
      <c r="BH50" s="66">
        <v>0</v>
      </c>
      <c r="BI50" s="66">
        <v>0</v>
      </c>
      <c r="BJ50" s="66">
        <v>0</v>
      </c>
      <c r="BK50" s="66">
        <v>0</v>
      </c>
      <c r="BL50" s="61">
        <v>0</v>
      </c>
      <c r="BM50" s="66">
        <v>0</v>
      </c>
      <c r="BN50" s="66">
        <v>0</v>
      </c>
      <c r="BO50" s="66">
        <v>0</v>
      </c>
      <c r="BP50" s="66">
        <v>0</v>
      </c>
      <c r="BQ50" s="66">
        <v>0</v>
      </c>
      <c r="BR50" s="66"/>
      <c r="BS50" s="66">
        <v>7.0000000000000007E-2</v>
      </c>
      <c r="BT50" s="67">
        <v>50.306545999999997</v>
      </c>
      <c r="BU50" s="73"/>
      <c r="BV50" s="69">
        <f>AR79</f>
        <v>21.380000000000003</v>
      </c>
      <c r="BW50" s="70">
        <f t="shared" si="2"/>
        <v>21.310000000000002</v>
      </c>
      <c r="BX50" s="71">
        <f t="shared" si="0"/>
        <v>21.310000000000002</v>
      </c>
      <c r="BZ50" s="69">
        <f>'Bieu 17CH'!F51</f>
        <v>50.306545999999997</v>
      </c>
      <c r="CA50" s="70">
        <f t="shared" si="1"/>
        <v>0</v>
      </c>
    </row>
    <row r="51" spans="1:79" s="72" customFormat="1" ht="34.950000000000003" customHeight="1" x14ac:dyDescent="0.3">
      <c r="A51" s="9" t="s">
        <v>380</v>
      </c>
      <c r="B51" s="23" t="s">
        <v>381</v>
      </c>
      <c r="C51" s="9" t="s">
        <v>382</v>
      </c>
      <c r="D51" s="66">
        <v>4214.2088700000004</v>
      </c>
      <c r="E51" s="61">
        <v>0</v>
      </c>
      <c r="F51" s="66">
        <v>0</v>
      </c>
      <c r="G51" s="66">
        <v>0</v>
      </c>
      <c r="H51" s="66">
        <v>0</v>
      </c>
      <c r="I51" s="66">
        <v>0</v>
      </c>
      <c r="J51" s="66">
        <v>0</v>
      </c>
      <c r="K51" s="66">
        <v>0</v>
      </c>
      <c r="L51" s="66">
        <v>0</v>
      </c>
      <c r="M51" s="66">
        <v>0</v>
      </c>
      <c r="N51" s="66">
        <v>0</v>
      </c>
      <c r="O51" s="66">
        <v>0</v>
      </c>
      <c r="P51" s="66">
        <v>0</v>
      </c>
      <c r="Q51" s="66">
        <v>0</v>
      </c>
      <c r="R51" s="66">
        <v>0</v>
      </c>
      <c r="S51" s="66">
        <v>0</v>
      </c>
      <c r="T51" s="61">
        <v>3.3215000000002037</v>
      </c>
      <c r="U51" s="66">
        <v>0.12429999999999999</v>
      </c>
      <c r="V51" s="66">
        <v>0</v>
      </c>
      <c r="W51" s="66">
        <v>0.04</v>
      </c>
      <c r="X51" s="66">
        <v>0</v>
      </c>
      <c r="Y51" s="66">
        <v>0.12</v>
      </c>
      <c r="Z51" s="66">
        <v>0.08</v>
      </c>
      <c r="AA51" s="66">
        <v>0</v>
      </c>
      <c r="AB51" s="66">
        <v>0</v>
      </c>
      <c r="AC51" s="66">
        <v>0.08</v>
      </c>
      <c r="AD51" s="66">
        <v>0</v>
      </c>
      <c r="AE51" s="66">
        <v>0</v>
      </c>
      <c r="AF51" s="66">
        <v>0</v>
      </c>
      <c r="AG51" s="66">
        <v>0</v>
      </c>
      <c r="AH51" s="66">
        <v>0</v>
      </c>
      <c r="AI51" s="66">
        <v>0</v>
      </c>
      <c r="AJ51" s="66">
        <v>0</v>
      </c>
      <c r="AK51" s="66">
        <v>0.71</v>
      </c>
      <c r="AL51" s="66">
        <v>0.67999999999999994</v>
      </c>
      <c r="AM51" s="66">
        <v>0</v>
      </c>
      <c r="AN51" s="66">
        <v>0.67999999999999994</v>
      </c>
      <c r="AO51" s="66">
        <v>0</v>
      </c>
      <c r="AP51" s="66">
        <v>0</v>
      </c>
      <c r="AQ51" s="66">
        <v>0.03</v>
      </c>
      <c r="AR51" s="66">
        <v>0</v>
      </c>
      <c r="AS51" s="36">
        <v>4210.8873700000004</v>
      </c>
      <c r="AT51" s="66">
        <v>2.0299999999999998</v>
      </c>
      <c r="AU51" s="66">
        <v>3.0000000000200089E-2</v>
      </c>
      <c r="AV51" s="66">
        <v>0</v>
      </c>
      <c r="AW51" s="66">
        <v>0</v>
      </c>
      <c r="AX51" s="66">
        <v>0</v>
      </c>
      <c r="AY51" s="66">
        <v>0</v>
      </c>
      <c r="AZ51" s="66">
        <v>4.7200000000003683E-2</v>
      </c>
      <c r="BA51" s="66">
        <v>0</v>
      </c>
      <c r="BB51" s="66">
        <v>0</v>
      </c>
      <c r="BC51" s="66">
        <v>0</v>
      </c>
      <c r="BD51" s="66">
        <v>0</v>
      </c>
      <c r="BE51" s="66">
        <v>0</v>
      </c>
      <c r="BF51" s="66">
        <v>0.13999999999999999</v>
      </c>
      <c r="BG51" s="66">
        <v>0</v>
      </c>
      <c r="BH51" s="66">
        <v>0</v>
      </c>
      <c r="BI51" s="66">
        <v>0</v>
      </c>
      <c r="BJ51" s="66">
        <v>0</v>
      </c>
      <c r="BK51" s="66">
        <v>0</v>
      </c>
      <c r="BL51" s="61">
        <v>0</v>
      </c>
      <c r="BM51" s="66">
        <v>0</v>
      </c>
      <c r="BN51" s="66">
        <v>0</v>
      </c>
      <c r="BO51" s="66">
        <v>0</v>
      </c>
      <c r="BP51" s="66">
        <v>0</v>
      </c>
      <c r="BQ51" s="66">
        <v>0</v>
      </c>
      <c r="BR51" s="66"/>
      <c r="BS51" s="66">
        <v>3.3215000000002037</v>
      </c>
      <c r="BT51" s="67">
        <v>4277.7156400000003</v>
      </c>
      <c r="BU51" s="73"/>
      <c r="BV51" s="69">
        <f>AS79</f>
        <v>66.828270000000217</v>
      </c>
      <c r="BW51" s="70">
        <f t="shared" si="2"/>
        <v>63.50677000000001</v>
      </c>
      <c r="BX51" s="71">
        <f t="shared" si="0"/>
        <v>63.50677000000001</v>
      </c>
      <c r="BZ51" s="69">
        <f>'Bieu 17CH'!F52</f>
        <v>4277.7156400000013</v>
      </c>
      <c r="CA51" s="70">
        <f t="shared" si="1"/>
        <v>0</v>
      </c>
    </row>
    <row r="52" spans="1:79" s="72" customFormat="1" ht="34.950000000000003" customHeight="1" x14ac:dyDescent="0.3">
      <c r="A52" s="9">
        <v>0</v>
      </c>
      <c r="B52" s="23" t="s">
        <v>296</v>
      </c>
      <c r="C52" s="9">
        <v>0</v>
      </c>
      <c r="D52" s="66">
        <v>0</v>
      </c>
      <c r="E52" s="61"/>
      <c r="F52" s="66"/>
      <c r="G52" s="66"/>
      <c r="H52" s="66"/>
      <c r="I52" s="66"/>
      <c r="J52" s="66"/>
      <c r="K52" s="66"/>
      <c r="L52" s="66"/>
      <c r="M52" s="66"/>
      <c r="N52" s="66"/>
      <c r="O52" s="66"/>
      <c r="P52" s="66"/>
      <c r="Q52" s="66"/>
      <c r="R52" s="66"/>
      <c r="S52" s="66"/>
      <c r="T52" s="61"/>
      <c r="U52" s="66"/>
      <c r="V52" s="66"/>
      <c r="W52" s="66"/>
      <c r="X52" s="66"/>
      <c r="Y52" s="66"/>
      <c r="Z52" s="66"/>
      <c r="AA52" s="66"/>
      <c r="AB52" s="66"/>
      <c r="AC52" s="66"/>
      <c r="AD52" s="66"/>
      <c r="AE52" s="66"/>
      <c r="AF52" s="66"/>
      <c r="AG52" s="66"/>
      <c r="AH52" s="66"/>
      <c r="AI52" s="66"/>
      <c r="AJ52" s="66"/>
      <c r="AK52" s="66">
        <v>0</v>
      </c>
      <c r="AL52" s="66">
        <v>0</v>
      </c>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1">
        <v>0</v>
      </c>
      <c r="BM52" s="66"/>
      <c r="BN52" s="66"/>
      <c r="BO52" s="66"/>
      <c r="BP52" s="66"/>
      <c r="BQ52" s="66"/>
      <c r="BR52" s="66"/>
      <c r="BS52" s="35"/>
      <c r="BT52" s="67"/>
      <c r="BU52" s="73"/>
      <c r="BV52" s="69"/>
      <c r="BW52" s="70">
        <f t="shared" si="2"/>
        <v>0</v>
      </c>
      <c r="BX52" s="71">
        <f t="shared" si="0"/>
        <v>0</v>
      </c>
      <c r="BZ52" s="69">
        <f>'Bieu 17CH'!F53</f>
        <v>0</v>
      </c>
      <c r="CA52" s="70">
        <f t="shared" si="1"/>
        <v>0</v>
      </c>
    </row>
    <row r="53" spans="1:79" s="72" customFormat="1" ht="34.950000000000003" customHeight="1" x14ac:dyDescent="0.3">
      <c r="A53" s="9" t="s">
        <v>383</v>
      </c>
      <c r="B53" s="23" t="s">
        <v>384</v>
      </c>
      <c r="C53" s="9" t="s">
        <v>19</v>
      </c>
      <c r="D53" s="66">
        <v>1164.194371</v>
      </c>
      <c r="E53" s="61">
        <v>0</v>
      </c>
      <c r="F53" s="66">
        <v>0</v>
      </c>
      <c r="G53" s="66">
        <v>0</v>
      </c>
      <c r="H53" s="66">
        <v>0</v>
      </c>
      <c r="I53" s="66">
        <v>0</v>
      </c>
      <c r="J53" s="66">
        <v>0</v>
      </c>
      <c r="K53" s="66">
        <v>0</v>
      </c>
      <c r="L53" s="66">
        <v>0</v>
      </c>
      <c r="M53" s="66">
        <v>0</v>
      </c>
      <c r="N53" s="66">
        <v>0</v>
      </c>
      <c r="O53" s="66">
        <v>0</v>
      </c>
      <c r="P53" s="66">
        <v>0</v>
      </c>
      <c r="Q53" s="66">
        <v>0</v>
      </c>
      <c r="R53" s="66">
        <v>0</v>
      </c>
      <c r="S53" s="66">
        <v>0</v>
      </c>
      <c r="T53" s="61">
        <v>1.0471999999999999</v>
      </c>
      <c r="U53" s="66">
        <v>0</v>
      </c>
      <c r="V53" s="66">
        <v>0</v>
      </c>
      <c r="W53" s="66">
        <v>0.04</v>
      </c>
      <c r="X53" s="66">
        <v>0</v>
      </c>
      <c r="Y53" s="66">
        <v>0</v>
      </c>
      <c r="Z53" s="66">
        <v>0.08</v>
      </c>
      <c r="AA53" s="66">
        <v>0</v>
      </c>
      <c r="AB53" s="66">
        <v>0</v>
      </c>
      <c r="AC53" s="66">
        <v>0.08</v>
      </c>
      <c r="AD53" s="66">
        <v>0</v>
      </c>
      <c r="AE53" s="66">
        <v>0</v>
      </c>
      <c r="AF53" s="66">
        <v>0</v>
      </c>
      <c r="AG53" s="66">
        <v>0</v>
      </c>
      <c r="AH53" s="66">
        <v>0</v>
      </c>
      <c r="AI53" s="66">
        <v>0</v>
      </c>
      <c r="AJ53" s="66">
        <v>0</v>
      </c>
      <c r="AK53" s="66">
        <v>0.71</v>
      </c>
      <c r="AL53" s="66">
        <v>0.67999999999999994</v>
      </c>
      <c r="AM53" s="66">
        <v>0</v>
      </c>
      <c r="AN53" s="66">
        <v>0.67999999999999994</v>
      </c>
      <c r="AO53" s="66">
        <v>0</v>
      </c>
      <c r="AP53" s="66">
        <v>0</v>
      </c>
      <c r="AQ53" s="66">
        <v>0.03</v>
      </c>
      <c r="AR53" s="66">
        <v>0</v>
      </c>
      <c r="AS53" s="66">
        <v>7.7200000000000019E-2</v>
      </c>
      <c r="AT53" s="36">
        <v>1163.1471710000001</v>
      </c>
      <c r="AU53" s="66">
        <v>0.03</v>
      </c>
      <c r="AV53" s="66">
        <v>0</v>
      </c>
      <c r="AW53" s="66">
        <v>0</v>
      </c>
      <c r="AX53" s="66">
        <v>0</v>
      </c>
      <c r="AY53" s="66">
        <v>0</v>
      </c>
      <c r="AZ53" s="66">
        <v>4.7200000000000013E-2</v>
      </c>
      <c r="BA53" s="66">
        <v>0</v>
      </c>
      <c r="BB53" s="66">
        <v>0</v>
      </c>
      <c r="BC53" s="66">
        <v>0</v>
      </c>
      <c r="BD53" s="66">
        <v>0</v>
      </c>
      <c r="BE53" s="66">
        <v>0</v>
      </c>
      <c r="BF53" s="66">
        <v>0.13999999999999999</v>
      </c>
      <c r="BG53" s="66">
        <v>0</v>
      </c>
      <c r="BH53" s="66">
        <v>0</v>
      </c>
      <c r="BI53" s="66">
        <v>0</v>
      </c>
      <c r="BJ53" s="66">
        <v>0</v>
      </c>
      <c r="BK53" s="66">
        <v>0</v>
      </c>
      <c r="BL53" s="61">
        <v>0</v>
      </c>
      <c r="BM53" s="66">
        <v>0</v>
      </c>
      <c r="BN53" s="66">
        <v>0</v>
      </c>
      <c r="BO53" s="66">
        <v>0</v>
      </c>
      <c r="BP53" s="66">
        <v>0</v>
      </c>
      <c r="BQ53" s="66">
        <v>0</v>
      </c>
      <c r="BR53" s="66"/>
      <c r="BS53" s="66">
        <v>1.0471999999999999</v>
      </c>
      <c r="BT53" s="67">
        <v>1222.9659410000002</v>
      </c>
      <c r="BU53" s="73"/>
      <c r="BV53" s="69">
        <f>AT79</f>
        <v>59.818770000000008</v>
      </c>
      <c r="BW53" s="70">
        <f t="shared" si="2"/>
        <v>58.771570000000011</v>
      </c>
      <c r="BX53" s="71">
        <f t="shared" si="0"/>
        <v>58.771570000000011</v>
      </c>
      <c r="BZ53" s="69">
        <f>'Bieu 17CH'!F54</f>
        <v>1222.9659410000002</v>
      </c>
      <c r="CA53" s="70">
        <f t="shared" si="1"/>
        <v>0</v>
      </c>
    </row>
    <row r="54" spans="1:79" s="72" customFormat="1" ht="34.950000000000003" customHeight="1" x14ac:dyDescent="0.3">
      <c r="A54" s="9" t="s">
        <v>385</v>
      </c>
      <c r="B54" s="23" t="s">
        <v>386</v>
      </c>
      <c r="C54" s="9" t="s">
        <v>20</v>
      </c>
      <c r="D54" s="66">
        <v>2958.3892150000001</v>
      </c>
      <c r="E54" s="61">
        <v>0</v>
      </c>
      <c r="F54" s="66">
        <v>0</v>
      </c>
      <c r="G54" s="66">
        <v>0</v>
      </c>
      <c r="H54" s="66">
        <v>0</v>
      </c>
      <c r="I54" s="66">
        <v>0</v>
      </c>
      <c r="J54" s="66">
        <v>0</v>
      </c>
      <c r="K54" s="66">
        <v>0</v>
      </c>
      <c r="L54" s="66">
        <v>0</v>
      </c>
      <c r="M54" s="66">
        <v>0</v>
      </c>
      <c r="N54" s="66">
        <v>0</v>
      </c>
      <c r="O54" s="66">
        <v>0</v>
      </c>
      <c r="P54" s="66">
        <v>0</v>
      </c>
      <c r="Q54" s="66">
        <v>0</v>
      </c>
      <c r="R54" s="66">
        <v>0</v>
      </c>
      <c r="S54" s="66">
        <v>0</v>
      </c>
      <c r="T54" s="61">
        <v>1.69</v>
      </c>
      <c r="U54" s="66">
        <v>0</v>
      </c>
      <c r="V54" s="66">
        <v>0</v>
      </c>
      <c r="W54" s="66">
        <v>0</v>
      </c>
      <c r="X54" s="66">
        <v>0</v>
      </c>
      <c r="Y54" s="66">
        <v>0</v>
      </c>
      <c r="Z54" s="66">
        <v>0</v>
      </c>
      <c r="AA54" s="66">
        <v>0</v>
      </c>
      <c r="AB54" s="66">
        <v>0</v>
      </c>
      <c r="AC54" s="66">
        <v>0</v>
      </c>
      <c r="AD54" s="66">
        <v>0</v>
      </c>
      <c r="AE54" s="66">
        <v>0</v>
      </c>
      <c r="AF54" s="66">
        <v>0</v>
      </c>
      <c r="AG54" s="66">
        <v>0</v>
      </c>
      <c r="AH54" s="66">
        <v>0</v>
      </c>
      <c r="AI54" s="66">
        <v>0</v>
      </c>
      <c r="AJ54" s="66">
        <v>0</v>
      </c>
      <c r="AK54" s="66">
        <v>0</v>
      </c>
      <c r="AL54" s="66">
        <v>0</v>
      </c>
      <c r="AM54" s="66">
        <v>0</v>
      </c>
      <c r="AN54" s="66">
        <v>0</v>
      </c>
      <c r="AO54" s="66">
        <v>0</v>
      </c>
      <c r="AP54" s="66">
        <v>0</v>
      </c>
      <c r="AQ54" s="66">
        <v>0</v>
      </c>
      <c r="AR54" s="66">
        <v>0</v>
      </c>
      <c r="AS54" s="66">
        <v>1.69</v>
      </c>
      <c r="AT54" s="66">
        <v>1.69</v>
      </c>
      <c r="AU54" s="36">
        <v>2956.6992150000001</v>
      </c>
      <c r="AV54" s="66">
        <v>0</v>
      </c>
      <c r="AW54" s="66">
        <v>0</v>
      </c>
      <c r="AX54" s="66">
        <v>0</v>
      </c>
      <c r="AY54" s="66">
        <v>0</v>
      </c>
      <c r="AZ54" s="66">
        <v>0</v>
      </c>
      <c r="BA54" s="66">
        <v>0</v>
      </c>
      <c r="BB54" s="66">
        <v>0</v>
      </c>
      <c r="BC54" s="66">
        <v>0</v>
      </c>
      <c r="BD54" s="66">
        <v>0</v>
      </c>
      <c r="BE54" s="66">
        <v>0</v>
      </c>
      <c r="BF54" s="66">
        <v>0</v>
      </c>
      <c r="BG54" s="66">
        <v>0</v>
      </c>
      <c r="BH54" s="66">
        <v>0</v>
      </c>
      <c r="BI54" s="66">
        <v>0</v>
      </c>
      <c r="BJ54" s="66">
        <v>0</v>
      </c>
      <c r="BK54" s="66">
        <v>0</v>
      </c>
      <c r="BL54" s="61">
        <v>0</v>
      </c>
      <c r="BM54" s="66">
        <v>0</v>
      </c>
      <c r="BN54" s="66">
        <v>0</v>
      </c>
      <c r="BO54" s="66">
        <v>0</v>
      </c>
      <c r="BP54" s="66">
        <v>0</v>
      </c>
      <c r="BQ54" s="66">
        <v>0</v>
      </c>
      <c r="BR54" s="66"/>
      <c r="BS54" s="66">
        <v>1.69</v>
      </c>
      <c r="BT54" s="67">
        <v>2961.4792150000003</v>
      </c>
      <c r="BU54" s="73"/>
      <c r="BV54" s="69">
        <f>AU79</f>
        <v>4.7800000000002001</v>
      </c>
      <c r="BW54" s="70">
        <f t="shared" si="2"/>
        <v>3.0900000000002001</v>
      </c>
      <c r="BX54" s="71">
        <f t="shared" si="0"/>
        <v>3.0900000000002001</v>
      </c>
      <c r="BZ54" s="69">
        <f>'Bieu 17CH'!F55</f>
        <v>2961.4792150000003</v>
      </c>
      <c r="CA54" s="70">
        <f t="shared" si="1"/>
        <v>0</v>
      </c>
    </row>
    <row r="55" spans="1:79" s="72" customFormat="1" ht="34.950000000000003" customHeight="1" x14ac:dyDescent="0.3">
      <c r="A55" s="9" t="s">
        <v>387</v>
      </c>
      <c r="B55" s="23" t="s">
        <v>388</v>
      </c>
      <c r="C55" s="9" t="s">
        <v>389</v>
      </c>
      <c r="D55" s="66">
        <v>0</v>
      </c>
      <c r="E55" s="61">
        <v>0</v>
      </c>
      <c r="F55" s="66">
        <v>0</v>
      </c>
      <c r="G55" s="66">
        <v>0</v>
      </c>
      <c r="H55" s="66">
        <v>0</v>
      </c>
      <c r="I55" s="66">
        <v>0</v>
      </c>
      <c r="J55" s="66">
        <v>0</v>
      </c>
      <c r="K55" s="66">
        <v>0</v>
      </c>
      <c r="L55" s="66">
        <v>0</v>
      </c>
      <c r="M55" s="66">
        <v>0</v>
      </c>
      <c r="N55" s="66">
        <v>0</v>
      </c>
      <c r="O55" s="66">
        <v>0</v>
      </c>
      <c r="P55" s="66">
        <v>0</v>
      </c>
      <c r="Q55" s="66">
        <v>0</v>
      </c>
      <c r="R55" s="66">
        <v>0</v>
      </c>
      <c r="S55" s="66">
        <v>0</v>
      </c>
      <c r="T55" s="61">
        <v>0</v>
      </c>
      <c r="U55" s="66">
        <v>0</v>
      </c>
      <c r="V55" s="66">
        <v>0</v>
      </c>
      <c r="W55" s="66">
        <v>0</v>
      </c>
      <c r="X55" s="66">
        <v>0</v>
      </c>
      <c r="Y55" s="66">
        <v>0</v>
      </c>
      <c r="Z55" s="66">
        <v>0</v>
      </c>
      <c r="AA55" s="66">
        <v>0</v>
      </c>
      <c r="AB55" s="66">
        <v>0</v>
      </c>
      <c r="AC55" s="66">
        <v>0</v>
      </c>
      <c r="AD55" s="66">
        <v>0</v>
      </c>
      <c r="AE55" s="66">
        <v>0</v>
      </c>
      <c r="AF55" s="66">
        <v>0</v>
      </c>
      <c r="AG55" s="66">
        <v>0</v>
      </c>
      <c r="AH55" s="66">
        <v>0</v>
      </c>
      <c r="AI55" s="66">
        <v>0</v>
      </c>
      <c r="AJ55" s="66">
        <v>0</v>
      </c>
      <c r="AK55" s="66">
        <v>0</v>
      </c>
      <c r="AL55" s="66">
        <v>0</v>
      </c>
      <c r="AM55" s="66">
        <v>0</v>
      </c>
      <c r="AN55" s="66">
        <v>0</v>
      </c>
      <c r="AO55" s="66">
        <v>0</v>
      </c>
      <c r="AP55" s="66">
        <v>0</v>
      </c>
      <c r="AQ55" s="66">
        <v>0</v>
      </c>
      <c r="AR55" s="66">
        <v>0</v>
      </c>
      <c r="AS55" s="66">
        <v>0</v>
      </c>
      <c r="AT55" s="66">
        <v>0</v>
      </c>
      <c r="AU55" s="66">
        <v>0</v>
      </c>
      <c r="AV55" s="36">
        <v>0</v>
      </c>
      <c r="AW55" s="66">
        <v>0</v>
      </c>
      <c r="AX55" s="66">
        <v>0</v>
      </c>
      <c r="AY55" s="66">
        <v>0</v>
      </c>
      <c r="AZ55" s="66">
        <v>0</v>
      </c>
      <c r="BA55" s="66">
        <v>0</v>
      </c>
      <c r="BB55" s="66">
        <v>0</v>
      </c>
      <c r="BC55" s="66">
        <v>0</v>
      </c>
      <c r="BD55" s="66">
        <v>0</v>
      </c>
      <c r="BE55" s="66">
        <v>0</v>
      </c>
      <c r="BF55" s="66">
        <v>0</v>
      </c>
      <c r="BG55" s="66">
        <v>0</v>
      </c>
      <c r="BH55" s="66">
        <v>0</v>
      </c>
      <c r="BI55" s="66">
        <v>0</v>
      </c>
      <c r="BJ55" s="66">
        <v>0</v>
      </c>
      <c r="BK55" s="66">
        <v>0</v>
      </c>
      <c r="BL55" s="61">
        <v>0</v>
      </c>
      <c r="BM55" s="66">
        <v>0</v>
      </c>
      <c r="BN55" s="66">
        <v>0</v>
      </c>
      <c r="BO55" s="66">
        <v>0</v>
      </c>
      <c r="BP55" s="66">
        <v>0</v>
      </c>
      <c r="BQ55" s="66">
        <v>0</v>
      </c>
      <c r="BR55" s="66"/>
      <c r="BS55" s="66">
        <v>0</v>
      </c>
      <c r="BT55" s="67">
        <v>0</v>
      </c>
      <c r="BU55" s="73"/>
      <c r="BV55" s="69">
        <f>AV79</f>
        <v>0</v>
      </c>
      <c r="BW55" s="70">
        <f t="shared" si="2"/>
        <v>0</v>
      </c>
      <c r="BX55" s="71">
        <f t="shared" si="0"/>
        <v>0</v>
      </c>
      <c r="BZ55" s="69">
        <f>'Bieu 17CH'!F56</f>
        <v>0</v>
      </c>
      <c r="CA55" s="70">
        <f t="shared" si="1"/>
        <v>0</v>
      </c>
    </row>
    <row r="56" spans="1:79" s="72" customFormat="1" ht="34.950000000000003" customHeight="1" x14ac:dyDescent="0.3">
      <c r="A56" s="9" t="s">
        <v>390</v>
      </c>
      <c r="B56" s="23" t="s">
        <v>391</v>
      </c>
      <c r="C56" s="9" t="s">
        <v>392</v>
      </c>
      <c r="D56" s="66">
        <v>0</v>
      </c>
      <c r="E56" s="61">
        <v>0</v>
      </c>
      <c r="F56" s="66">
        <v>0</v>
      </c>
      <c r="G56" s="66">
        <v>0</v>
      </c>
      <c r="H56" s="66">
        <v>0</v>
      </c>
      <c r="I56" s="66">
        <v>0</v>
      </c>
      <c r="J56" s="66">
        <v>0</v>
      </c>
      <c r="K56" s="66">
        <v>0</v>
      </c>
      <c r="L56" s="66">
        <v>0</v>
      </c>
      <c r="M56" s="66">
        <v>0</v>
      </c>
      <c r="N56" s="66">
        <v>0</v>
      </c>
      <c r="O56" s="66">
        <v>0</v>
      </c>
      <c r="P56" s="66">
        <v>0</v>
      </c>
      <c r="Q56" s="66">
        <v>0</v>
      </c>
      <c r="R56" s="66">
        <v>0</v>
      </c>
      <c r="S56" s="66">
        <v>0</v>
      </c>
      <c r="T56" s="61">
        <v>0</v>
      </c>
      <c r="U56" s="66">
        <v>0</v>
      </c>
      <c r="V56" s="66">
        <v>0</v>
      </c>
      <c r="W56" s="66">
        <v>0</v>
      </c>
      <c r="X56" s="66">
        <v>0</v>
      </c>
      <c r="Y56" s="66">
        <v>0</v>
      </c>
      <c r="Z56" s="66">
        <v>0</v>
      </c>
      <c r="AA56" s="66">
        <v>0</v>
      </c>
      <c r="AB56" s="66">
        <v>0</v>
      </c>
      <c r="AC56" s="66">
        <v>0</v>
      </c>
      <c r="AD56" s="66">
        <v>0</v>
      </c>
      <c r="AE56" s="66">
        <v>0</v>
      </c>
      <c r="AF56" s="66">
        <v>0</v>
      </c>
      <c r="AG56" s="66">
        <v>0</v>
      </c>
      <c r="AH56" s="66">
        <v>0</v>
      </c>
      <c r="AI56" s="66">
        <v>0</v>
      </c>
      <c r="AJ56" s="66">
        <v>0</v>
      </c>
      <c r="AK56" s="66">
        <v>0</v>
      </c>
      <c r="AL56" s="66">
        <v>0</v>
      </c>
      <c r="AM56" s="66">
        <v>0</v>
      </c>
      <c r="AN56" s="66">
        <v>0</v>
      </c>
      <c r="AO56" s="66">
        <v>0</v>
      </c>
      <c r="AP56" s="66">
        <v>0</v>
      </c>
      <c r="AQ56" s="66">
        <v>0</v>
      </c>
      <c r="AR56" s="66">
        <v>0</v>
      </c>
      <c r="AS56" s="66">
        <v>0</v>
      </c>
      <c r="AT56" s="66">
        <v>0</v>
      </c>
      <c r="AU56" s="66">
        <v>0</v>
      </c>
      <c r="AV56" s="66">
        <v>0</v>
      </c>
      <c r="AW56" s="36">
        <v>0</v>
      </c>
      <c r="AX56" s="66">
        <v>0</v>
      </c>
      <c r="AY56" s="66">
        <v>0</v>
      </c>
      <c r="AZ56" s="66">
        <v>0</v>
      </c>
      <c r="BA56" s="66">
        <v>0</v>
      </c>
      <c r="BB56" s="66">
        <v>0</v>
      </c>
      <c r="BC56" s="66">
        <v>0</v>
      </c>
      <c r="BD56" s="66">
        <v>0</v>
      </c>
      <c r="BE56" s="66">
        <v>0</v>
      </c>
      <c r="BF56" s="66">
        <v>0</v>
      </c>
      <c r="BG56" s="66">
        <v>0</v>
      </c>
      <c r="BH56" s="66">
        <v>0</v>
      </c>
      <c r="BI56" s="66">
        <v>0</v>
      </c>
      <c r="BJ56" s="66">
        <v>0</v>
      </c>
      <c r="BK56" s="66">
        <v>0</v>
      </c>
      <c r="BL56" s="61">
        <v>0</v>
      </c>
      <c r="BM56" s="66">
        <v>0</v>
      </c>
      <c r="BN56" s="66">
        <v>0</v>
      </c>
      <c r="BO56" s="66">
        <v>0</v>
      </c>
      <c r="BP56" s="66">
        <v>0</v>
      </c>
      <c r="BQ56" s="66">
        <v>0</v>
      </c>
      <c r="BR56" s="66"/>
      <c r="BS56" s="66">
        <v>0</v>
      </c>
      <c r="BT56" s="67">
        <v>0</v>
      </c>
      <c r="BU56" s="73"/>
      <c r="BV56" s="69">
        <f>AW79</f>
        <v>0</v>
      </c>
      <c r="BW56" s="70">
        <f t="shared" si="2"/>
        <v>0</v>
      </c>
      <c r="BX56" s="71">
        <f t="shared" si="0"/>
        <v>0</v>
      </c>
      <c r="BZ56" s="69">
        <f>'Bieu 17CH'!F57</f>
        <v>0</v>
      </c>
      <c r="CA56" s="70">
        <f t="shared" si="1"/>
        <v>0</v>
      </c>
    </row>
    <row r="57" spans="1:79" s="72" customFormat="1" ht="34.950000000000003" customHeight="1" x14ac:dyDescent="0.3">
      <c r="A57" s="9" t="s">
        <v>393</v>
      </c>
      <c r="B57" s="23" t="s">
        <v>394</v>
      </c>
      <c r="C57" s="9" t="s">
        <v>395</v>
      </c>
      <c r="D57" s="66">
        <v>3.6938490000000002</v>
      </c>
      <c r="E57" s="61">
        <v>0</v>
      </c>
      <c r="F57" s="66">
        <v>0</v>
      </c>
      <c r="G57" s="66">
        <v>0</v>
      </c>
      <c r="H57" s="66">
        <v>0</v>
      </c>
      <c r="I57" s="66">
        <v>0</v>
      </c>
      <c r="J57" s="66">
        <v>0</v>
      </c>
      <c r="K57" s="66">
        <v>0</v>
      </c>
      <c r="L57" s="66">
        <v>0</v>
      </c>
      <c r="M57" s="66">
        <v>0</v>
      </c>
      <c r="N57" s="66">
        <v>0</v>
      </c>
      <c r="O57" s="66">
        <v>0</v>
      </c>
      <c r="P57" s="66">
        <v>0</v>
      </c>
      <c r="Q57" s="66">
        <v>0</v>
      </c>
      <c r="R57" s="66">
        <v>0</v>
      </c>
      <c r="S57" s="66">
        <v>0</v>
      </c>
      <c r="T57" s="61">
        <v>0</v>
      </c>
      <c r="U57" s="66">
        <v>0</v>
      </c>
      <c r="V57" s="66">
        <v>0</v>
      </c>
      <c r="W57" s="66">
        <v>0</v>
      </c>
      <c r="X57" s="66">
        <v>0</v>
      </c>
      <c r="Y57" s="66">
        <v>0</v>
      </c>
      <c r="Z57" s="66">
        <v>0</v>
      </c>
      <c r="AA57" s="66">
        <v>0</v>
      </c>
      <c r="AB57" s="66">
        <v>0</v>
      </c>
      <c r="AC57" s="66">
        <v>0</v>
      </c>
      <c r="AD57" s="66">
        <v>0</v>
      </c>
      <c r="AE57" s="66">
        <v>0</v>
      </c>
      <c r="AF57" s="66">
        <v>0</v>
      </c>
      <c r="AG57" s="66">
        <v>0</v>
      </c>
      <c r="AH57" s="66">
        <v>0</v>
      </c>
      <c r="AI57" s="66">
        <v>0</v>
      </c>
      <c r="AJ57" s="66">
        <v>0</v>
      </c>
      <c r="AK57" s="66">
        <v>0</v>
      </c>
      <c r="AL57" s="66">
        <v>0</v>
      </c>
      <c r="AM57" s="66">
        <v>0</v>
      </c>
      <c r="AN57" s="66">
        <v>0</v>
      </c>
      <c r="AO57" s="66">
        <v>0</v>
      </c>
      <c r="AP57" s="66">
        <v>0</v>
      </c>
      <c r="AQ57" s="66">
        <v>0</v>
      </c>
      <c r="AR57" s="66">
        <v>0</v>
      </c>
      <c r="AS57" s="66">
        <v>0</v>
      </c>
      <c r="AT57" s="66">
        <v>0</v>
      </c>
      <c r="AU57" s="66">
        <v>0</v>
      </c>
      <c r="AV57" s="66">
        <v>0</v>
      </c>
      <c r="AW57" s="66">
        <v>0</v>
      </c>
      <c r="AX57" s="36">
        <v>3.6938490000000002</v>
      </c>
      <c r="AY57" s="66">
        <v>0</v>
      </c>
      <c r="AZ57" s="66">
        <v>0</v>
      </c>
      <c r="BA57" s="66">
        <v>0</v>
      </c>
      <c r="BB57" s="66">
        <v>0</v>
      </c>
      <c r="BC57" s="66">
        <v>0</v>
      </c>
      <c r="BD57" s="66">
        <v>0</v>
      </c>
      <c r="BE57" s="66">
        <v>0</v>
      </c>
      <c r="BF57" s="66">
        <v>0</v>
      </c>
      <c r="BG57" s="66">
        <v>0</v>
      </c>
      <c r="BH57" s="66">
        <v>0</v>
      </c>
      <c r="BI57" s="66">
        <v>0</v>
      </c>
      <c r="BJ57" s="66">
        <v>0</v>
      </c>
      <c r="BK57" s="66">
        <v>0</v>
      </c>
      <c r="BL57" s="61">
        <v>0</v>
      </c>
      <c r="BM57" s="66">
        <v>0</v>
      </c>
      <c r="BN57" s="66">
        <v>0</v>
      </c>
      <c r="BO57" s="66">
        <v>0</v>
      </c>
      <c r="BP57" s="66">
        <v>0</v>
      </c>
      <c r="BQ57" s="66">
        <v>0</v>
      </c>
      <c r="BR57" s="66"/>
      <c r="BS57" s="66">
        <v>0</v>
      </c>
      <c r="BT57" s="67">
        <v>3.6938490000000002</v>
      </c>
      <c r="BU57" s="73"/>
      <c r="BV57" s="69">
        <f>AX79</f>
        <v>0</v>
      </c>
      <c r="BW57" s="70">
        <f t="shared" si="2"/>
        <v>0</v>
      </c>
      <c r="BX57" s="71">
        <f t="shared" si="0"/>
        <v>0</v>
      </c>
      <c r="BZ57" s="69">
        <f>'Bieu 17CH'!F58</f>
        <v>3.6938490000000002</v>
      </c>
      <c r="CA57" s="70">
        <f t="shared" si="1"/>
        <v>0</v>
      </c>
    </row>
    <row r="58" spans="1:79" s="72" customFormat="1" ht="34.950000000000003" customHeight="1" x14ac:dyDescent="0.3">
      <c r="A58" s="9" t="s">
        <v>396</v>
      </c>
      <c r="B58" s="23" t="s">
        <v>397</v>
      </c>
      <c r="C58" s="9" t="s">
        <v>398</v>
      </c>
      <c r="D58" s="66">
        <v>8.2614889999999992</v>
      </c>
      <c r="E58" s="61">
        <v>0</v>
      </c>
      <c r="F58" s="66">
        <v>0</v>
      </c>
      <c r="G58" s="66">
        <v>0</v>
      </c>
      <c r="H58" s="66">
        <v>0</v>
      </c>
      <c r="I58" s="66">
        <v>0</v>
      </c>
      <c r="J58" s="66">
        <v>0</v>
      </c>
      <c r="K58" s="66">
        <v>0</v>
      </c>
      <c r="L58" s="66">
        <v>0</v>
      </c>
      <c r="M58" s="66">
        <v>0</v>
      </c>
      <c r="N58" s="66">
        <v>0</v>
      </c>
      <c r="O58" s="66">
        <v>0</v>
      </c>
      <c r="P58" s="66">
        <v>0</v>
      </c>
      <c r="Q58" s="66">
        <v>0</v>
      </c>
      <c r="R58" s="66">
        <v>0</v>
      </c>
      <c r="S58" s="66">
        <v>0</v>
      </c>
      <c r="T58" s="61">
        <v>0</v>
      </c>
      <c r="U58" s="66">
        <v>0</v>
      </c>
      <c r="V58" s="66">
        <v>0</v>
      </c>
      <c r="W58" s="66">
        <v>0</v>
      </c>
      <c r="X58" s="66">
        <v>0</v>
      </c>
      <c r="Y58" s="66">
        <v>0</v>
      </c>
      <c r="Z58" s="66">
        <v>0</v>
      </c>
      <c r="AA58" s="66">
        <v>0</v>
      </c>
      <c r="AB58" s="66">
        <v>0</v>
      </c>
      <c r="AC58" s="66">
        <v>0</v>
      </c>
      <c r="AD58" s="66">
        <v>0</v>
      </c>
      <c r="AE58" s="66">
        <v>0</v>
      </c>
      <c r="AF58" s="66">
        <v>0</v>
      </c>
      <c r="AG58" s="66">
        <v>0</v>
      </c>
      <c r="AH58" s="66">
        <v>0</v>
      </c>
      <c r="AI58" s="66">
        <v>0</v>
      </c>
      <c r="AJ58" s="66">
        <v>0</v>
      </c>
      <c r="AK58" s="66">
        <v>0</v>
      </c>
      <c r="AL58" s="66">
        <v>0</v>
      </c>
      <c r="AM58" s="66">
        <v>0</v>
      </c>
      <c r="AN58" s="66">
        <v>0</v>
      </c>
      <c r="AO58" s="66">
        <v>0</v>
      </c>
      <c r="AP58" s="66">
        <v>0</v>
      </c>
      <c r="AQ58" s="66">
        <v>0</v>
      </c>
      <c r="AR58" s="66">
        <v>0</v>
      </c>
      <c r="AS58" s="66">
        <v>0</v>
      </c>
      <c r="AT58" s="66">
        <v>0</v>
      </c>
      <c r="AU58" s="66">
        <v>0</v>
      </c>
      <c r="AV58" s="66">
        <v>0</v>
      </c>
      <c r="AW58" s="66">
        <v>0</v>
      </c>
      <c r="AX58" s="66">
        <v>0</v>
      </c>
      <c r="AY58" s="36">
        <v>8.2614889999999992</v>
      </c>
      <c r="AZ58" s="66">
        <v>0</v>
      </c>
      <c r="BA58" s="66">
        <v>0</v>
      </c>
      <c r="BB58" s="66">
        <v>0</v>
      </c>
      <c r="BC58" s="66">
        <v>0</v>
      </c>
      <c r="BD58" s="66">
        <v>0</v>
      </c>
      <c r="BE58" s="66">
        <v>0</v>
      </c>
      <c r="BF58" s="66">
        <v>0</v>
      </c>
      <c r="BG58" s="66">
        <v>0</v>
      </c>
      <c r="BH58" s="66">
        <v>0</v>
      </c>
      <c r="BI58" s="66">
        <v>0</v>
      </c>
      <c r="BJ58" s="66">
        <v>0</v>
      </c>
      <c r="BK58" s="66">
        <v>0</v>
      </c>
      <c r="BL58" s="61">
        <v>0</v>
      </c>
      <c r="BM58" s="66">
        <v>0</v>
      </c>
      <c r="BN58" s="66">
        <v>0</v>
      </c>
      <c r="BO58" s="66">
        <v>0</v>
      </c>
      <c r="BP58" s="66">
        <v>0</v>
      </c>
      <c r="BQ58" s="66">
        <v>0</v>
      </c>
      <c r="BR58" s="66"/>
      <c r="BS58" s="66">
        <v>0</v>
      </c>
      <c r="BT58" s="67">
        <v>8.2614889999999992</v>
      </c>
      <c r="BU58" s="73"/>
      <c r="BV58" s="69">
        <f>AY79</f>
        <v>0</v>
      </c>
      <c r="BW58" s="70">
        <f t="shared" si="2"/>
        <v>0</v>
      </c>
      <c r="BX58" s="71">
        <f t="shared" si="0"/>
        <v>0</v>
      </c>
      <c r="BZ58" s="69">
        <f>'Bieu 17CH'!F59</f>
        <v>8.2614889999999992</v>
      </c>
      <c r="CA58" s="70">
        <f t="shared" si="1"/>
        <v>0</v>
      </c>
    </row>
    <row r="59" spans="1:79" s="72" customFormat="1" ht="34.950000000000003" customHeight="1" x14ac:dyDescent="0.3">
      <c r="A59" s="9" t="s">
        <v>399</v>
      </c>
      <c r="B59" s="23" t="s">
        <v>581</v>
      </c>
      <c r="C59" s="9" t="s">
        <v>24</v>
      </c>
      <c r="D59" s="66">
        <v>74.390996000000001</v>
      </c>
      <c r="E59" s="61">
        <v>0</v>
      </c>
      <c r="F59" s="66">
        <v>0</v>
      </c>
      <c r="G59" s="66">
        <v>0</v>
      </c>
      <c r="H59" s="66">
        <v>0</v>
      </c>
      <c r="I59" s="66">
        <v>0</v>
      </c>
      <c r="J59" s="66">
        <v>0</v>
      </c>
      <c r="K59" s="66">
        <v>0</v>
      </c>
      <c r="L59" s="66">
        <v>0</v>
      </c>
      <c r="M59" s="66">
        <v>0</v>
      </c>
      <c r="N59" s="66">
        <v>0</v>
      </c>
      <c r="O59" s="66">
        <v>0</v>
      </c>
      <c r="P59" s="66">
        <v>0</v>
      </c>
      <c r="Q59" s="66">
        <v>0</v>
      </c>
      <c r="R59" s="66">
        <v>0</v>
      </c>
      <c r="S59" s="66">
        <v>0</v>
      </c>
      <c r="T59" s="61">
        <v>0.34</v>
      </c>
      <c r="U59" s="66">
        <v>0</v>
      </c>
      <c r="V59" s="66">
        <v>0</v>
      </c>
      <c r="W59" s="66">
        <v>0</v>
      </c>
      <c r="X59" s="66">
        <v>0</v>
      </c>
      <c r="Y59" s="66">
        <v>0</v>
      </c>
      <c r="Z59" s="66">
        <v>0</v>
      </c>
      <c r="AA59" s="66">
        <v>0</v>
      </c>
      <c r="AB59" s="66">
        <v>0</v>
      </c>
      <c r="AC59" s="66">
        <v>0</v>
      </c>
      <c r="AD59" s="66">
        <v>0</v>
      </c>
      <c r="AE59" s="66">
        <v>0</v>
      </c>
      <c r="AF59" s="66">
        <v>0</v>
      </c>
      <c r="AG59" s="66">
        <v>0</v>
      </c>
      <c r="AH59" s="66">
        <v>0</v>
      </c>
      <c r="AI59" s="66">
        <v>0</v>
      </c>
      <c r="AJ59" s="66">
        <v>0</v>
      </c>
      <c r="AK59" s="66">
        <v>0</v>
      </c>
      <c r="AL59" s="66">
        <v>0</v>
      </c>
      <c r="AM59" s="66">
        <v>0</v>
      </c>
      <c r="AN59" s="66">
        <v>0</v>
      </c>
      <c r="AO59" s="66">
        <v>0</v>
      </c>
      <c r="AP59" s="66">
        <v>0</v>
      </c>
      <c r="AQ59" s="66">
        <v>0</v>
      </c>
      <c r="AR59" s="66">
        <v>0</v>
      </c>
      <c r="AS59" s="66">
        <v>0.34</v>
      </c>
      <c r="AT59" s="66">
        <v>0.34</v>
      </c>
      <c r="AU59" s="66">
        <v>0</v>
      </c>
      <c r="AV59" s="66">
        <v>0</v>
      </c>
      <c r="AW59" s="66">
        <v>0</v>
      </c>
      <c r="AX59" s="66">
        <v>0</v>
      </c>
      <c r="AY59" s="66">
        <v>0</v>
      </c>
      <c r="AZ59" s="36">
        <v>74.050995999999998</v>
      </c>
      <c r="BA59" s="66">
        <v>0</v>
      </c>
      <c r="BB59" s="66">
        <v>0</v>
      </c>
      <c r="BC59" s="66">
        <v>0</v>
      </c>
      <c r="BD59" s="66">
        <v>0</v>
      </c>
      <c r="BE59" s="66">
        <v>0</v>
      </c>
      <c r="BF59" s="66">
        <v>0</v>
      </c>
      <c r="BG59" s="66">
        <v>0</v>
      </c>
      <c r="BH59" s="66">
        <v>0</v>
      </c>
      <c r="BI59" s="66">
        <v>0</v>
      </c>
      <c r="BJ59" s="66">
        <v>0</v>
      </c>
      <c r="BK59" s="66">
        <v>0</v>
      </c>
      <c r="BL59" s="61">
        <v>0</v>
      </c>
      <c r="BM59" s="66">
        <v>0</v>
      </c>
      <c r="BN59" s="66">
        <v>0</v>
      </c>
      <c r="BO59" s="66">
        <v>0</v>
      </c>
      <c r="BP59" s="66">
        <v>0</v>
      </c>
      <c r="BQ59" s="66">
        <v>0</v>
      </c>
      <c r="BR59" s="66"/>
      <c r="BS59" s="66">
        <v>0.34</v>
      </c>
      <c r="BT59" s="67">
        <v>74.850496000000007</v>
      </c>
      <c r="BU59" s="73"/>
      <c r="BV59" s="69">
        <f>AZ79</f>
        <v>0.79950000000000376</v>
      </c>
      <c r="BW59" s="70">
        <f t="shared" si="2"/>
        <v>0.45950000000000374</v>
      </c>
      <c r="BX59" s="71">
        <f t="shared" si="0"/>
        <v>0.45950000000000374</v>
      </c>
      <c r="BZ59" s="69">
        <f>'Bieu 17CH'!F60</f>
        <v>74.850496000000007</v>
      </c>
      <c r="CA59" s="70">
        <f t="shared" si="1"/>
        <v>0</v>
      </c>
    </row>
    <row r="60" spans="1:79" s="72" customFormat="1" ht="34.950000000000003" customHeight="1" x14ac:dyDescent="0.3">
      <c r="A60" s="9" t="s">
        <v>400</v>
      </c>
      <c r="B60" s="23" t="s">
        <v>401</v>
      </c>
      <c r="C60" s="9" t="s">
        <v>402</v>
      </c>
      <c r="D60" s="66">
        <v>1.3641700000000001</v>
      </c>
      <c r="E60" s="61">
        <v>0</v>
      </c>
      <c r="F60" s="66">
        <v>0</v>
      </c>
      <c r="G60" s="66">
        <v>0</v>
      </c>
      <c r="H60" s="66">
        <v>0</v>
      </c>
      <c r="I60" s="66">
        <v>0</v>
      </c>
      <c r="J60" s="66">
        <v>0</v>
      </c>
      <c r="K60" s="66">
        <v>0</v>
      </c>
      <c r="L60" s="66">
        <v>0</v>
      </c>
      <c r="M60" s="66">
        <v>0</v>
      </c>
      <c r="N60" s="66">
        <v>0</v>
      </c>
      <c r="O60" s="66">
        <v>0</v>
      </c>
      <c r="P60" s="66">
        <v>0</v>
      </c>
      <c r="Q60" s="66">
        <v>0</v>
      </c>
      <c r="R60" s="66">
        <v>0</v>
      </c>
      <c r="S60" s="66">
        <v>0</v>
      </c>
      <c r="T60" s="61">
        <v>0</v>
      </c>
      <c r="U60" s="66">
        <v>0</v>
      </c>
      <c r="V60" s="66">
        <v>0</v>
      </c>
      <c r="W60" s="66">
        <v>0</v>
      </c>
      <c r="X60" s="66">
        <v>0</v>
      </c>
      <c r="Y60" s="66">
        <v>0</v>
      </c>
      <c r="Z60" s="66">
        <v>0</v>
      </c>
      <c r="AA60" s="66">
        <v>0</v>
      </c>
      <c r="AB60" s="66">
        <v>0</v>
      </c>
      <c r="AC60" s="66">
        <v>0</v>
      </c>
      <c r="AD60" s="66">
        <v>0</v>
      </c>
      <c r="AE60" s="66">
        <v>0</v>
      </c>
      <c r="AF60" s="66">
        <v>0</v>
      </c>
      <c r="AG60" s="66">
        <v>0</v>
      </c>
      <c r="AH60" s="66">
        <v>0</v>
      </c>
      <c r="AI60" s="66">
        <v>0</v>
      </c>
      <c r="AJ60" s="66">
        <v>0</v>
      </c>
      <c r="AK60" s="66">
        <v>0</v>
      </c>
      <c r="AL60" s="66">
        <v>0</v>
      </c>
      <c r="AM60" s="66">
        <v>0</v>
      </c>
      <c r="AN60" s="66">
        <v>0</v>
      </c>
      <c r="AO60" s="66">
        <v>0</v>
      </c>
      <c r="AP60" s="66">
        <v>0</v>
      </c>
      <c r="AQ60" s="66">
        <v>0</v>
      </c>
      <c r="AR60" s="66">
        <v>0</v>
      </c>
      <c r="AS60" s="66">
        <v>0</v>
      </c>
      <c r="AT60" s="66">
        <v>0</v>
      </c>
      <c r="AU60" s="66">
        <v>0</v>
      </c>
      <c r="AV60" s="66">
        <v>0</v>
      </c>
      <c r="AW60" s="66">
        <v>0</v>
      </c>
      <c r="AX60" s="66">
        <v>0</v>
      </c>
      <c r="AY60" s="66">
        <v>0</v>
      </c>
      <c r="AZ60" s="66">
        <v>0</v>
      </c>
      <c r="BA60" s="36">
        <v>1.3641700000000001</v>
      </c>
      <c r="BB60" s="66">
        <v>0</v>
      </c>
      <c r="BC60" s="66">
        <v>0</v>
      </c>
      <c r="BD60" s="66">
        <v>0</v>
      </c>
      <c r="BE60" s="66">
        <v>0</v>
      </c>
      <c r="BF60" s="66">
        <v>0</v>
      </c>
      <c r="BG60" s="66">
        <v>0</v>
      </c>
      <c r="BH60" s="66">
        <v>0</v>
      </c>
      <c r="BI60" s="66">
        <v>0</v>
      </c>
      <c r="BJ60" s="66">
        <v>0</v>
      </c>
      <c r="BK60" s="66">
        <v>0</v>
      </c>
      <c r="BL60" s="61">
        <v>0</v>
      </c>
      <c r="BM60" s="66">
        <v>0</v>
      </c>
      <c r="BN60" s="66">
        <v>0</v>
      </c>
      <c r="BO60" s="66">
        <v>0</v>
      </c>
      <c r="BP60" s="66">
        <v>0</v>
      </c>
      <c r="BQ60" s="66">
        <v>0</v>
      </c>
      <c r="BR60" s="66"/>
      <c r="BS60" s="66">
        <v>0</v>
      </c>
      <c r="BT60" s="67">
        <v>1.3641700000000001</v>
      </c>
      <c r="BU60" s="73"/>
      <c r="BV60" s="69">
        <f>BA79</f>
        <v>0</v>
      </c>
      <c r="BW60" s="70">
        <f t="shared" si="2"/>
        <v>0</v>
      </c>
      <c r="BX60" s="71">
        <f t="shared" si="0"/>
        <v>0</v>
      </c>
      <c r="BZ60" s="69">
        <f>'Bieu 17CH'!F61</f>
        <v>1.3641700000000001</v>
      </c>
      <c r="CA60" s="70">
        <f t="shared" si="1"/>
        <v>0</v>
      </c>
    </row>
    <row r="61" spans="1:79" s="72" customFormat="1" ht="34.950000000000003" customHeight="1" x14ac:dyDescent="0.3">
      <c r="A61" s="9" t="s">
        <v>403</v>
      </c>
      <c r="B61" s="23" t="s">
        <v>404</v>
      </c>
      <c r="C61" s="9" t="s">
        <v>405</v>
      </c>
      <c r="D61" s="66">
        <v>3.7093350000000003</v>
      </c>
      <c r="E61" s="61">
        <v>0</v>
      </c>
      <c r="F61" s="66">
        <v>0</v>
      </c>
      <c r="G61" s="66">
        <v>0</v>
      </c>
      <c r="H61" s="66">
        <v>0</v>
      </c>
      <c r="I61" s="66">
        <v>0</v>
      </c>
      <c r="J61" s="66">
        <v>0</v>
      </c>
      <c r="K61" s="66">
        <v>0</v>
      </c>
      <c r="L61" s="66">
        <v>0</v>
      </c>
      <c r="M61" s="66">
        <v>0</v>
      </c>
      <c r="N61" s="66">
        <v>0</v>
      </c>
      <c r="O61" s="66">
        <v>0</v>
      </c>
      <c r="P61" s="66">
        <v>0</v>
      </c>
      <c r="Q61" s="66">
        <v>0</v>
      </c>
      <c r="R61" s="66">
        <v>0</v>
      </c>
      <c r="S61" s="66">
        <v>0</v>
      </c>
      <c r="T61" s="61">
        <v>0.24429999999999999</v>
      </c>
      <c r="U61" s="66">
        <v>0.12429999999999999</v>
      </c>
      <c r="V61" s="66">
        <v>0</v>
      </c>
      <c r="W61" s="66">
        <v>0</v>
      </c>
      <c r="X61" s="66">
        <v>0</v>
      </c>
      <c r="Y61" s="66">
        <v>0.12</v>
      </c>
      <c r="Z61" s="66">
        <v>0</v>
      </c>
      <c r="AA61" s="66">
        <v>0</v>
      </c>
      <c r="AB61" s="66">
        <v>0</v>
      </c>
      <c r="AC61" s="66">
        <v>0</v>
      </c>
      <c r="AD61" s="66">
        <v>0</v>
      </c>
      <c r="AE61" s="66">
        <v>0</v>
      </c>
      <c r="AF61" s="66">
        <v>0</v>
      </c>
      <c r="AG61" s="66">
        <v>0</v>
      </c>
      <c r="AH61" s="66">
        <v>0</v>
      </c>
      <c r="AI61" s="66">
        <v>0</v>
      </c>
      <c r="AJ61" s="66">
        <v>0</v>
      </c>
      <c r="AK61" s="66">
        <v>0</v>
      </c>
      <c r="AL61" s="66">
        <v>0</v>
      </c>
      <c r="AM61" s="66">
        <v>0</v>
      </c>
      <c r="AN61" s="66">
        <v>0</v>
      </c>
      <c r="AO61" s="66">
        <v>0</v>
      </c>
      <c r="AP61" s="66">
        <v>0</v>
      </c>
      <c r="AQ61" s="66">
        <v>0</v>
      </c>
      <c r="AR61" s="66">
        <v>0</v>
      </c>
      <c r="AS61" s="66">
        <v>0</v>
      </c>
      <c r="AT61" s="66">
        <v>0</v>
      </c>
      <c r="AU61" s="66">
        <v>0</v>
      </c>
      <c r="AV61" s="66">
        <v>0</v>
      </c>
      <c r="AW61" s="66">
        <v>0</v>
      </c>
      <c r="AX61" s="66">
        <v>0</v>
      </c>
      <c r="AY61" s="66">
        <v>0</v>
      </c>
      <c r="AZ61" s="66">
        <v>0</v>
      </c>
      <c r="BA61" s="66">
        <v>0</v>
      </c>
      <c r="BB61" s="36">
        <v>3.4650350000000003</v>
      </c>
      <c r="BC61" s="66">
        <v>0</v>
      </c>
      <c r="BD61" s="66">
        <v>0</v>
      </c>
      <c r="BE61" s="66">
        <v>0</v>
      </c>
      <c r="BF61" s="66">
        <v>0</v>
      </c>
      <c r="BG61" s="66">
        <v>0</v>
      </c>
      <c r="BH61" s="66">
        <v>0</v>
      </c>
      <c r="BI61" s="66">
        <v>0</v>
      </c>
      <c r="BJ61" s="66">
        <v>0</v>
      </c>
      <c r="BK61" s="66">
        <v>0</v>
      </c>
      <c r="BL61" s="61">
        <v>0</v>
      </c>
      <c r="BM61" s="66">
        <v>0</v>
      </c>
      <c r="BN61" s="66">
        <v>0</v>
      </c>
      <c r="BO61" s="66">
        <v>0</v>
      </c>
      <c r="BP61" s="66">
        <v>0</v>
      </c>
      <c r="BQ61" s="66">
        <v>0</v>
      </c>
      <c r="BR61" s="66"/>
      <c r="BS61" s="66">
        <v>0.24429999999999999</v>
      </c>
      <c r="BT61" s="67">
        <v>3.4650350000000003</v>
      </c>
      <c r="BU61" s="73"/>
      <c r="BV61" s="69">
        <f>BB79</f>
        <v>0</v>
      </c>
      <c r="BW61" s="70">
        <f t="shared" si="2"/>
        <v>-0.24429999999999999</v>
      </c>
      <c r="BX61" s="71">
        <f t="shared" si="0"/>
        <v>0.24429999999999999</v>
      </c>
      <c r="BZ61" s="69">
        <f>'Bieu 17CH'!F62</f>
        <v>3.4650350000000003</v>
      </c>
      <c r="CA61" s="70">
        <f t="shared" si="1"/>
        <v>0</v>
      </c>
    </row>
    <row r="62" spans="1:79" s="72" customFormat="1" ht="34.950000000000003" customHeight="1" x14ac:dyDescent="0.3">
      <c r="A62" s="9" t="s">
        <v>406</v>
      </c>
      <c r="B62" s="23" t="s">
        <v>407</v>
      </c>
      <c r="C62" s="9" t="s">
        <v>25</v>
      </c>
      <c r="D62" s="66">
        <v>0.20544499999999999</v>
      </c>
      <c r="E62" s="61">
        <v>0</v>
      </c>
      <c r="F62" s="66">
        <v>0</v>
      </c>
      <c r="G62" s="66">
        <v>0</v>
      </c>
      <c r="H62" s="66">
        <v>0</v>
      </c>
      <c r="I62" s="66">
        <v>0</v>
      </c>
      <c r="J62" s="66">
        <v>0</v>
      </c>
      <c r="K62" s="66">
        <v>0</v>
      </c>
      <c r="L62" s="66">
        <v>0</v>
      </c>
      <c r="M62" s="66">
        <v>0</v>
      </c>
      <c r="N62" s="66">
        <v>0</v>
      </c>
      <c r="O62" s="66">
        <v>0</v>
      </c>
      <c r="P62" s="66">
        <v>0</v>
      </c>
      <c r="Q62" s="66">
        <v>0</v>
      </c>
      <c r="R62" s="66">
        <v>0</v>
      </c>
      <c r="S62" s="66">
        <v>0</v>
      </c>
      <c r="T62" s="61">
        <v>0</v>
      </c>
      <c r="U62" s="66">
        <v>0</v>
      </c>
      <c r="V62" s="66">
        <v>0</v>
      </c>
      <c r="W62" s="66">
        <v>0</v>
      </c>
      <c r="X62" s="66">
        <v>0</v>
      </c>
      <c r="Y62" s="66">
        <v>0</v>
      </c>
      <c r="Z62" s="66">
        <v>0</v>
      </c>
      <c r="AA62" s="66">
        <v>0</v>
      </c>
      <c r="AB62" s="66">
        <v>0</v>
      </c>
      <c r="AC62" s="66">
        <v>0</v>
      </c>
      <c r="AD62" s="66">
        <v>0</v>
      </c>
      <c r="AE62" s="66">
        <v>0</v>
      </c>
      <c r="AF62" s="66">
        <v>0</v>
      </c>
      <c r="AG62" s="66">
        <v>0</v>
      </c>
      <c r="AH62" s="66">
        <v>0</v>
      </c>
      <c r="AI62" s="66">
        <v>0</v>
      </c>
      <c r="AJ62" s="66">
        <v>0</v>
      </c>
      <c r="AK62" s="66">
        <v>0</v>
      </c>
      <c r="AL62" s="66">
        <v>0</v>
      </c>
      <c r="AM62" s="66">
        <v>0</v>
      </c>
      <c r="AN62" s="66">
        <v>0</v>
      </c>
      <c r="AO62" s="66">
        <v>0</v>
      </c>
      <c r="AP62" s="66">
        <v>0</v>
      </c>
      <c r="AQ62" s="66">
        <v>0</v>
      </c>
      <c r="AR62" s="66">
        <v>0</v>
      </c>
      <c r="AS62" s="66">
        <v>0</v>
      </c>
      <c r="AT62" s="66">
        <v>0</v>
      </c>
      <c r="AU62" s="66">
        <v>0</v>
      </c>
      <c r="AV62" s="66">
        <v>0</v>
      </c>
      <c r="AW62" s="66">
        <v>0</v>
      </c>
      <c r="AX62" s="66">
        <v>0</v>
      </c>
      <c r="AY62" s="66">
        <v>0</v>
      </c>
      <c r="AZ62" s="66">
        <v>0</v>
      </c>
      <c r="BA62" s="66">
        <v>0</v>
      </c>
      <c r="BB62" s="66">
        <v>0</v>
      </c>
      <c r="BC62" s="36">
        <v>0.20544499999999999</v>
      </c>
      <c r="BD62" s="66">
        <v>0</v>
      </c>
      <c r="BE62" s="66">
        <v>0</v>
      </c>
      <c r="BF62" s="66">
        <v>0</v>
      </c>
      <c r="BG62" s="66">
        <v>0</v>
      </c>
      <c r="BH62" s="66">
        <v>0</v>
      </c>
      <c r="BI62" s="66">
        <v>0</v>
      </c>
      <c r="BJ62" s="66">
        <v>0</v>
      </c>
      <c r="BK62" s="66">
        <v>0</v>
      </c>
      <c r="BL62" s="61">
        <v>0</v>
      </c>
      <c r="BM62" s="66">
        <v>0</v>
      </c>
      <c r="BN62" s="66">
        <v>0</v>
      </c>
      <c r="BO62" s="66">
        <v>0</v>
      </c>
      <c r="BP62" s="66">
        <v>0</v>
      </c>
      <c r="BQ62" s="66">
        <v>0</v>
      </c>
      <c r="BR62" s="66"/>
      <c r="BS62" s="66">
        <v>0</v>
      </c>
      <c r="BT62" s="67">
        <v>1.6354450000000003</v>
      </c>
      <c r="BU62" s="73"/>
      <c r="BV62" s="69">
        <f>BC79</f>
        <v>1.4300000000000002</v>
      </c>
      <c r="BW62" s="70">
        <f t="shared" si="2"/>
        <v>1.4300000000000002</v>
      </c>
      <c r="BX62" s="71"/>
      <c r="BZ62" s="69">
        <f>'Bieu 17CH'!F63</f>
        <v>1.6354450000000003</v>
      </c>
      <c r="CA62" s="70">
        <f t="shared" si="1"/>
        <v>0</v>
      </c>
    </row>
    <row r="63" spans="1:79" s="72" customFormat="1" ht="34.950000000000003" hidden="1" customHeight="1" x14ac:dyDescent="0.3">
      <c r="A63" s="9" t="s">
        <v>408</v>
      </c>
      <c r="B63" s="23" t="s">
        <v>409</v>
      </c>
      <c r="C63" s="9" t="s">
        <v>410</v>
      </c>
      <c r="D63" s="66">
        <v>0</v>
      </c>
      <c r="E63" s="61">
        <v>0</v>
      </c>
      <c r="F63" s="66">
        <v>0</v>
      </c>
      <c r="G63" s="66">
        <v>0</v>
      </c>
      <c r="H63" s="66">
        <v>0</v>
      </c>
      <c r="I63" s="66">
        <v>0</v>
      </c>
      <c r="J63" s="66">
        <v>0</v>
      </c>
      <c r="K63" s="66">
        <v>0</v>
      </c>
      <c r="L63" s="66">
        <v>0</v>
      </c>
      <c r="M63" s="66">
        <v>0</v>
      </c>
      <c r="N63" s="66">
        <v>0</v>
      </c>
      <c r="O63" s="66">
        <v>0</v>
      </c>
      <c r="P63" s="66">
        <v>0</v>
      </c>
      <c r="Q63" s="66">
        <v>0</v>
      </c>
      <c r="R63" s="66">
        <v>0</v>
      </c>
      <c r="S63" s="66">
        <v>0</v>
      </c>
      <c r="T63" s="61">
        <v>0</v>
      </c>
      <c r="U63" s="66">
        <v>0</v>
      </c>
      <c r="V63" s="66">
        <v>0</v>
      </c>
      <c r="W63" s="66">
        <v>0</v>
      </c>
      <c r="X63" s="66">
        <v>0</v>
      </c>
      <c r="Y63" s="66">
        <v>0</v>
      </c>
      <c r="Z63" s="66">
        <v>0</v>
      </c>
      <c r="AA63" s="66">
        <v>0</v>
      </c>
      <c r="AB63" s="66">
        <v>0</v>
      </c>
      <c r="AC63" s="66">
        <v>0</v>
      </c>
      <c r="AD63" s="66">
        <v>0</v>
      </c>
      <c r="AE63" s="66">
        <v>0</v>
      </c>
      <c r="AF63" s="66">
        <v>0</v>
      </c>
      <c r="AG63" s="66">
        <v>0</v>
      </c>
      <c r="AH63" s="66">
        <v>0</v>
      </c>
      <c r="AI63" s="66">
        <v>0</v>
      </c>
      <c r="AJ63" s="66">
        <v>0</v>
      </c>
      <c r="AK63" s="66">
        <v>0</v>
      </c>
      <c r="AL63" s="66">
        <v>0</v>
      </c>
      <c r="AM63" s="66">
        <v>0</v>
      </c>
      <c r="AN63" s="66">
        <v>0</v>
      </c>
      <c r="AO63" s="66">
        <v>0</v>
      </c>
      <c r="AP63" s="66">
        <v>0</v>
      </c>
      <c r="AQ63" s="66">
        <v>0</v>
      </c>
      <c r="AR63" s="66">
        <v>0</v>
      </c>
      <c r="AS63" s="66">
        <v>0</v>
      </c>
      <c r="AT63" s="66">
        <v>0</v>
      </c>
      <c r="AU63" s="66">
        <v>0</v>
      </c>
      <c r="AV63" s="66">
        <v>0</v>
      </c>
      <c r="AW63" s="66">
        <v>0</v>
      </c>
      <c r="AX63" s="66">
        <v>0</v>
      </c>
      <c r="AY63" s="66">
        <v>0</v>
      </c>
      <c r="AZ63" s="66">
        <v>0</v>
      </c>
      <c r="BA63" s="66">
        <v>0</v>
      </c>
      <c r="BB63" s="66">
        <v>0</v>
      </c>
      <c r="BC63" s="66">
        <v>0</v>
      </c>
      <c r="BD63" s="61">
        <v>0</v>
      </c>
      <c r="BE63" s="66">
        <v>0</v>
      </c>
      <c r="BF63" s="66">
        <v>0</v>
      </c>
      <c r="BG63" s="66">
        <v>0</v>
      </c>
      <c r="BH63" s="66">
        <v>0</v>
      </c>
      <c r="BI63" s="66">
        <v>0</v>
      </c>
      <c r="BJ63" s="66">
        <v>0</v>
      </c>
      <c r="BK63" s="66">
        <v>0</v>
      </c>
      <c r="BL63" s="61">
        <v>0</v>
      </c>
      <c r="BM63" s="66">
        <v>0</v>
      </c>
      <c r="BN63" s="66">
        <v>0</v>
      </c>
      <c r="BO63" s="66">
        <v>0</v>
      </c>
      <c r="BP63" s="66">
        <v>0</v>
      </c>
      <c r="BQ63" s="66">
        <v>0</v>
      </c>
      <c r="BR63" s="66"/>
      <c r="BS63" s="66">
        <v>0</v>
      </c>
      <c r="BT63" s="67">
        <v>0</v>
      </c>
      <c r="BU63" s="73"/>
      <c r="BV63" s="69">
        <f>BD79</f>
        <v>0</v>
      </c>
      <c r="BW63" s="70">
        <f t="shared" si="2"/>
        <v>0</v>
      </c>
      <c r="BX63" s="71"/>
      <c r="BZ63" s="69">
        <f>'Bieu 17CH'!F64</f>
        <v>0</v>
      </c>
      <c r="CA63" s="70">
        <f t="shared" si="1"/>
        <v>0</v>
      </c>
    </row>
    <row r="64" spans="1:79" s="72" customFormat="1" ht="34.950000000000003" customHeight="1" x14ac:dyDescent="0.3">
      <c r="A64" s="9" t="s">
        <v>411</v>
      </c>
      <c r="B64" s="23" t="s">
        <v>412</v>
      </c>
      <c r="C64" s="9" t="s">
        <v>413</v>
      </c>
      <c r="D64" s="66">
        <v>5.4945409999999999</v>
      </c>
      <c r="E64" s="61">
        <v>0</v>
      </c>
      <c r="F64" s="66">
        <v>0</v>
      </c>
      <c r="G64" s="66">
        <v>0</v>
      </c>
      <c r="H64" s="66">
        <v>0</v>
      </c>
      <c r="I64" s="66">
        <v>0</v>
      </c>
      <c r="J64" s="66">
        <v>0</v>
      </c>
      <c r="K64" s="66">
        <v>0</v>
      </c>
      <c r="L64" s="66">
        <v>0</v>
      </c>
      <c r="M64" s="66">
        <v>0</v>
      </c>
      <c r="N64" s="66">
        <v>0</v>
      </c>
      <c r="O64" s="66">
        <v>0</v>
      </c>
      <c r="P64" s="66">
        <v>0</v>
      </c>
      <c r="Q64" s="66">
        <v>0</v>
      </c>
      <c r="R64" s="66">
        <v>0</v>
      </c>
      <c r="S64" s="66">
        <v>0</v>
      </c>
      <c r="T64" s="61">
        <v>0</v>
      </c>
      <c r="U64" s="66">
        <v>0</v>
      </c>
      <c r="V64" s="66">
        <v>0</v>
      </c>
      <c r="W64" s="66">
        <v>0</v>
      </c>
      <c r="X64" s="66">
        <v>0</v>
      </c>
      <c r="Y64" s="66">
        <v>0</v>
      </c>
      <c r="Z64" s="66">
        <v>0</v>
      </c>
      <c r="AA64" s="66">
        <v>0</v>
      </c>
      <c r="AB64" s="66">
        <v>0</v>
      </c>
      <c r="AC64" s="66">
        <v>0</v>
      </c>
      <c r="AD64" s="66">
        <v>0</v>
      </c>
      <c r="AE64" s="66">
        <v>0</v>
      </c>
      <c r="AF64" s="66">
        <v>0</v>
      </c>
      <c r="AG64" s="66">
        <v>0</v>
      </c>
      <c r="AH64" s="66">
        <v>0</v>
      </c>
      <c r="AI64" s="66">
        <v>0</v>
      </c>
      <c r="AJ64" s="66">
        <v>0</v>
      </c>
      <c r="AK64" s="66">
        <v>0</v>
      </c>
      <c r="AL64" s="66">
        <v>0</v>
      </c>
      <c r="AM64" s="66">
        <v>0</v>
      </c>
      <c r="AN64" s="66">
        <v>0</v>
      </c>
      <c r="AO64" s="66">
        <v>0</v>
      </c>
      <c r="AP64" s="66">
        <v>0</v>
      </c>
      <c r="AQ64" s="66">
        <v>0</v>
      </c>
      <c r="AR64" s="66">
        <v>0</v>
      </c>
      <c r="AS64" s="66">
        <v>0</v>
      </c>
      <c r="AT64" s="66">
        <v>0</v>
      </c>
      <c r="AU64" s="66">
        <v>0</v>
      </c>
      <c r="AV64" s="66">
        <v>0</v>
      </c>
      <c r="AW64" s="66">
        <v>0</v>
      </c>
      <c r="AX64" s="66">
        <v>0</v>
      </c>
      <c r="AY64" s="66">
        <v>0</v>
      </c>
      <c r="AZ64" s="66">
        <v>0</v>
      </c>
      <c r="BA64" s="66">
        <v>0</v>
      </c>
      <c r="BB64" s="66">
        <v>0</v>
      </c>
      <c r="BC64" s="66">
        <v>0</v>
      </c>
      <c r="BD64" s="66">
        <v>0</v>
      </c>
      <c r="BE64" s="36">
        <v>5.4945409999999999</v>
      </c>
      <c r="BF64" s="66">
        <v>0</v>
      </c>
      <c r="BG64" s="66">
        <v>0</v>
      </c>
      <c r="BH64" s="66">
        <v>0</v>
      </c>
      <c r="BI64" s="66">
        <v>0</v>
      </c>
      <c r="BJ64" s="66">
        <v>0</v>
      </c>
      <c r="BK64" s="66">
        <v>0</v>
      </c>
      <c r="BL64" s="61">
        <v>0</v>
      </c>
      <c r="BM64" s="66">
        <v>0</v>
      </c>
      <c r="BN64" s="66">
        <v>0</v>
      </c>
      <c r="BO64" s="66">
        <v>0</v>
      </c>
      <c r="BP64" s="66">
        <v>0</v>
      </c>
      <c r="BQ64" s="66">
        <v>0</v>
      </c>
      <c r="BR64" s="66"/>
      <c r="BS64" s="66">
        <v>0</v>
      </c>
      <c r="BT64" s="67">
        <v>5.4945409999999999</v>
      </c>
      <c r="BU64" s="73"/>
      <c r="BV64" s="69">
        <f>BE79</f>
        <v>0</v>
      </c>
      <c r="BW64" s="70">
        <f t="shared" si="2"/>
        <v>0</v>
      </c>
      <c r="BX64" s="71"/>
      <c r="BZ64" s="69">
        <f>'Bieu 17CH'!F65</f>
        <v>5.4945409999999999</v>
      </c>
      <c r="CA64" s="70">
        <f t="shared" si="1"/>
        <v>0</v>
      </c>
    </row>
    <row r="65" spans="1:80" s="72" customFormat="1" ht="34.950000000000003" customHeight="1" x14ac:dyDescent="0.3">
      <c r="A65" s="9" t="s">
        <v>414</v>
      </c>
      <c r="B65" s="23" t="s">
        <v>415</v>
      </c>
      <c r="C65" s="9" t="s">
        <v>29</v>
      </c>
      <c r="D65" s="66">
        <v>1.4891069999999997</v>
      </c>
      <c r="E65" s="61">
        <v>0</v>
      </c>
      <c r="F65" s="66">
        <v>0</v>
      </c>
      <c r="G65" s="66">
        <v>0</v>
      </c>
      <c r="H65" s="66">
        <v>0</v>
      </c>
      <c r="I65" s="66">
        <v>0</v>
      </c>
      <c r="J65" s="66">
        <v>0</v>
      </c>
      <c r="K65" s="66">
        <v>0</v>
      </c>
      <c r="L65" s="66">
        <v>0</v>
      </c>
      <c r="M65" s="66">
        <v>0</v>
      </c>
      <c r="N65" s="66">
        <v>0</v>
      </c>
      <c r="O65" s="66">
        <v>0</v>
      </c>
      <c r="P65" s="66">
        <v>0</v>
      </c>
      <c r="Q65" s="66">
        <v>0</v>
      </c>
      <c r="R65" s="66">
        <v>0</v>
      </c>
      <c r="S65" s="66">
        <v>0</v>
      </c>
      <c r="T65" s="61">
        <v>0</v>
      </c>
      <c r="U65" s="66">
        <v>0</v>
      </c>
      <c r="V65" s="66">
        <v>0</v>
      </c>
      <c r="W65" s="66">
        <v>0</v>
      </c>
      <c r="X65" s="66">
        <v>0</v>
      </c>
      <c r="Y65" s="66">
        <v>0</v>
      </c>
      <c r="Z65" s="66">
        <v>0</v>
      </c>
      <c r="AA65" s="66">
        <v>0</v>
      </c>
      <c r="AB65" s="66">
        <v>0</v>
      </c>
      <c r="AC65" s="66">
        <v>0</v>
      </c>
      <c r="AD65" s="66">
        <v>0</v>
      </c>
      <c r="AE65" s="66">
        <v>0</v>
      </c>
      <c r="AF65" s="66">
        <v>0</v>
      </c>
      <c r="AG65" s="66">
        <v>0</v>
      </c>
      <c r="AH65" s="66">
        <v>0</v>
      </c>
      <c r="AI65" s="66">
        <v>0</v>
      </c>
      <c r="AJ65" s="66">
        <v>0</v>
      </c>
      <c r="AK65" s="66">
        <v>0</v>
      </c>
      <c r="AL65" s="66">
        <v>0</v>
      </c>
      <c r="AM65" s="66">
        <v>0</v>
      </c>
      <c r="AN65" s="66">
        <v>0</v>
      </c>
      <c r="AO65" s="66">
        <v>0</v>
      </c>
      <c r="AP65" s="66">
        <v>0</v>
      </c>
      <c r="AQ65" s="66">
        <v>0</v>
      </c>
      <c r="AR65" s="66">
        <v>0</v>
      </c>
      <c r="AS65" s="66">
        <v>0</v>
      </c>
      <c r="AT65" s="66">
        <v>0</v>
      </c>
      <c r="AU65" s="66">
        <v>0</v>
      </c>
      <c r="AV65" s="66">
        <v>0</v>
      </c>
      <c r="AW65" s="66">
        <v>0</v>
      </c>
      <c r="AX65" s="66">
        <v>0</v>
      </c>
      <c r="AY65" s="66">
        <v>0</v>
      </c>
      <c r="AZ65" s="66">
        <v>0</v>
      </c>
      <c r="BA65" s="66">
        <v>0</v>
      </c>
      <c r="BB65" s="66">
        <v>0</v>
      </c>
      <c r="BC65" s="66">
        <v>0</v>
      </c>
      <c r="BD65" s="66">
        <v>0</v>
      </c>
      <c r="BE65" s="66">
        <v>0</v>
      </c>
      <c r="BF65" s="36">
        <v>1.4891069999999997</v>
      </c>
      <c r="BG65" s="66">
        <v>0</v>
      </c>
      <c r="BH65" s="66">
        <v>0</v>
      </c>
      <c r="BI65" s="66">
        <v>0</v>
      </c>
      <c r="BJ65" s="66">
        <v>0</v>
      </c>
      <c r="BK65" s="66">
        <v>0</v>
      </c>
      <c r="BL65" s="61">
        <v>0</v>
      </c>
      <c r="BM65" s="66">
        <v>0</v>
      </c>
      <c r="BN65" s="66">
        <v>0</v>
      </c>
      <c r="BO65" s="66">
        <v>0</v>
      </c>
      <c r="BP65" s="66">
        <v>0</v>
      </c>
      <c r="BQ65" s="66">
        <v>0</v>
      </c>
      <c r="BR65" s="66"/>
      <c r="BS65" s="66">
        <v>0</v>
      </c>
      <c r="BT65" s="67">
        <v>11.029107</v>
      </c>
      <c r="BU65" s="73"/>
      <c r="BV65" s="69">
        <f>BF79</f>
        <v>9.5400000000000009</v>
      </c>
      <c r="BW65" s="70">
        <f t="shared" si="2"/>
        <v>9.5400000000000009</v>
      </c>
      <c r="BX65" s="71"/>
      <c r="BZ65" s="69">
        <f>'Bieu 17CH'!F66</f>
        <v>11.029107</v>
      </c>
      <c r="CA65" s="70">
        <f t="shared" si="1"/>
        <v>0</v>
      </c>
    </row>
    <row r="66" spans="1:80" s="72" customFormat="1" ht="34.950000000000003" customHeight="1" x14ac:dyDescent="0.3">
      <c r="A66" s="9" t="s">
        <v>416</v>
      </c>
      <c r="B66" s="23" t="s">
        <v>417</v>
      </c>
      <c r="C66" s="9" t="s">
        <v>418</v>
      </c>
      <c r="D66" s="66">
        <v>261.82541800000001</v>
      </c>
      <c r="E66" s="61">
        <v>0</v>
      </c>
      <c r="F66" s="66">
        <v>0</v>
      </c>
      <c r="G66" s="66">
        <v>0</v>
      </c>
      <c r="H66" s="66">
        <v>0</v>
      </c>
      <c r="I66" s="66">
        <v>0</v>
      </c>
      <c r="J66" s="66">
        <v>0</v>
      </c>
      <c r="K66" s="66">
        <v>0</v>
      </c>
      <c r="L66" s="66">
        <v>0</v>
      </c>
      <c r="M66" s="66">
        <v>0</v>
      </c>
      <c r="N66" s="66">
        <v>0</v>
      </c>
      <c r="O66" s="66">
        <v>0</v>
      </c>
      <c r="P66" s="66">
        <v>0</v>
      </c>
      <c r="Q66" s="66">
        <v>0</v>
      </c>
      <c r="R66" s="66">
        <v>0</v>
      </c>
      <c r="S66" s="66">
        <v>0</v>
      </c>
      <c r="T66" s="61">
        <v>0.44</v>
      </c>
      <c r="U66" s="66">
        <v>0</v>
      </c>
      <c r="V66" s="66">
        <v>0</v>
      </c>
      <c r="W66" s="66">
        <v>0</v>
      </c>
      <c r="X66" s="66">
        <v>0</v>
      </c>
      <c r="Y66" s="66">
        <v>0</v>
      </c>
      <c r="Z66" s="66">
        <v>0</v>
      </c>
      <c r="AA66" s="66">
        <v>0</v>
      </c>
      <c r="AB66" s="66">
        <v>0</v>
      </c>
      <c r="AC66" s="66">
        <v>0</v>
      </c>
      <c r="AD66" s="66">
        <v>0</v>
      </c>
      <c r="AE66" s="66">
        <v>0</v>
      </c>
      <c r="AF66" s="66">
        <v>0</v>
      </c>
      <c r="AG66" s="66">
        <v>0</v>
      </c>
      <c r="AH66" s="66">
        <v>0</v>
      </c>
      <c r="AI66" s="66">
        <v>0</v>
      </c>
      <c r="AJ66" s="66">
        <v>0</v>
      </c>
      <c r="AK66" s="66">
        <v>0</v>
      </c>
      <c r="AL66" s="66">
        <v>0</v>
      </c>
      <c r="AM66" s="66">
        <v>0</v>
      </c>
      <c r="AN66" s="66">
        <v>0</v>
      </c>
      <c r="AO66" s="66">
        <v>0</v>
      </c>
      <c r="AP66" s="66">
        <v>0</v>
      </c>
      <c r="AQ66" s="66">
        <v>0</v>
      </c>
      <c r="AR66" s="66">
        <v>0</v>
      </c>
      <c r="AS66" s="66">
        <v>0.44</v>
      </c>
      <c r="AT66" s="66">
        <v>0.44</v>
      </c>
      <c r="AU66" s="66">
        <v>0</v>
      </c>
      <c r="AV66" s="66">
        <v>0</v>
      </c>
      <c r="AW66" s="66">
        <v>0</v>
      </c>
      <c r="AX66" s="66">
        <v>0</v>
      </c>
      <c r="AY66" s="66">
        <v>0</v>
      </c>
      <c r="AZ66" s="66">
        <v>0</v>
      </c>
      <c r="BA66" s="66">
        <v>0</v>
      </c>
      <c r="BB66" s="66">
        <v>0</v>
      </c>
      <c r="BC66" s="66">
        <v>0</v>
      </c>
      <c r="BD66" s="66">
        <v>0</v>
      </c>
      <c r="BE66" s="66">
        <v>0</v>
      </c>
      <c r="BF66" s="66">
        <v>0</v>
      </c>
      <c r="BG66" s="36">
        <v>261.38541800000002</v>
      </c>
      <c r="BH66" s="66">
        <v>0</v>
      </c>
      <c r="BI66" s="66">
        <v>0</v>
      </c>
      <c r="BJ66" s="66">
        <v>0</v>
      </c>
      <c r="BK66" s="66">
        <v>0</v>
      </c>
      <c r="BL66" s="61">
        <v>0</v>
      </c>
      <c r="BM66" s="66">
        <v>0</v>
      </c>
      <c r="BN66" s="66">
        <v>0</v>
      </c>
      <c r="BO66" s="66">
        <v>0</v>
      </c>
      <c r="BP66" s="66">
        <v>0</v>
      </c>
      <c r="BQ66" s="66">
        <v>0</v>
      </c>
      <c r="BR66" s="66"/>
      <c r="BS66" s="66">
        <v>0.44</v>
      </c>
      <c r="BT66" s="67">
        <v>261.38541800000002</v>
      </c>
      <c r="BU66" s="73"/>
      <c r="BV66" s="69">
        <f>BG79</f>
        <v>0</v>
      </c>
      <c r="BW66" s="70">
        <f t="shared" si="2"/>
        <v>-0.44</v>
      </c>
      <c r="BX66" s="71"/>
      <c r="BZ66" s="69">
        <f>'Bieu 17CH'!F67</f>
        <v>261.38541800000002</v>
      </c>
      <c r="CA66" s="70">
        <f t="shared" si="1"/>
        <v>0</v>
      </c>
    </row>
    <row r="67" spans="1:80" s="72" customFormat="1" ht="34.950000000000003" customHeight="1" x14ac:dyDescent="0.3">
      <c r="A67" s="9" t="s">
        <v>419</v>
      </c>
      <c r="B67" s="23" t="s">
        <v>420</v>
      </c>
      <c r="C67" s="9" t="s">
        <v>421</v>
      </c>
      <c r="D67" s="66">
        <v>1568.1826290000004</v>
      </c>
      <c r="E67" s="61">
        <v>0</v>
      </c>
      <c r="F67" s="66">
        <v>0</v>
      </c>
      <c r="G67" s="66">
        <v>0</v>
      </c>
      <c r="H67" s="66">
        <v>0</v>
      </c>
      <c r="I67" s="66">
        <v>0</v>
      </c>
      <c r="J67" s="66">
        <v>0</v>
      </c>
      <c r="K67" s="66">
        <v>0</v>
      </c>
      <c r="L67" s="66">
        <v>0</v>
      </c>
      <c r="M67" s="66">
        <v>0</v>
      </c>
      <c r="N67" s="66">
        <v>0</v>
      </c>
      <c r="O67" s="66">
        <v>0</v>
      </c>
      <c r="P67" s="66">
        <v>0</v>
      </c>
      <c r="Q67" s="66">
        <v>0</v>
      </c>
      <c r="R67" s="66">
        <v>0</v>
      </c>
      <c r="S67" s="66">
        <v>0</v>
      </c>
      <c r="T67" s="61">
        <v>0.67220000000000002</v>
      </c>
      <c r="U67" s="66">
        <v>0</v>
      </c>
      <c r="V67" s="66">
        <v>0</v>
      </c>
      <c r="W67" s="66">
        <v>0.1</v>
      </c>
      <c r="X67" s="66">
        <v>0</v>
      </c>
      <c r="Y67" s="66">
        <v>0</v>
      </c>
      <c r="Z67" s="66">
        <v>0</v>
      </c>
      <c r="AA67" s="66">
        <v>0</v>
      </c>
      <c r="AB67" s="66">
        <v>0</v>
      </c>
      <c r="AC67" s="66">
        <v>0</v>
      </c>
      <c r="AD67" s="66">
        <v>0</v>
      </c>
      <c r="AE67" s="66">
        <v>0</v>
      </c>
      <c r="AF67" s="66">
        <v>0</v>
      </c>
      <c r="AG67" s="66">
        <v>0</v>
      </c>
      <c r="AH67" s="66">
        <v>0</v>
      </c>
      <c r="AI67" s="66">
        <v>0</v>
      </c>
      <c r="AJ67" s="66">
        <v>0</v>
      </c>
      <c r="AK67" s="66">
        <v>0</v>
      </c>
      <c r="AL67" s="66">
        <v>0</v>
      </c>
      <c r="AM67" s="66">
        <v>0</v>
      </c>
      <c r="AN67" s="66">
        <v>0</v>
      </c>
      <c r="AO67" s="66">
        <v>0</v>
      </c>
      <c r="AP67" s="66">
        <v>0</v>
      </c>
      <c r="AQ67" s="66">
        <v>0</v>
      </c>
      <c r="AR67" s="66">
        <v>0</v>
      </c>
      <c r="AS67" s="66">
        <v>0.57220000000000004</v>
      </c>
      <c r="AT67" s="66">
        <v>0.57220000000000004</v>
      </c>
      <c r="AU67" s="66">
        <v>0</v>
      </c>
      <c r="AV67" s="66">
        <v>0</v>
      </c>
      <c r="AW67" s="66">
        <v>0</v>
      </c>
      <c r="AX67" s="66">
        <v>0</v>
      </c>
      <c r="AY67" s="66">
        <v>0</v>
      </c>
      <c r="AZ67" s="66">
        <v>0</v>
      </c>
      <c r="BA67" s="66">
        <v>0</v>
      </c>
      <c r="BB67" s="66">
        <v>0</v>
      </c>
      <c r="BC67" s="66">
        <v>0</v>
      </c>
      <c r="BD67" s="66">
        <v>0</v>
      </c>
      <c r="BE67" s="66">
        <v>0</v>
      </c>
      <c r="BF67" s="66">
        <v>0</v>
      </c>
      <c r="BG67" s="66">
        <v>0</v>
      </c>
      <c r="BH67" s="36">
        <v>1567.5104290000004</v>
      </c>
      <c r="BI67" s="66">
        <v>0</v>
      </c>
      <c r="BJ67" s="66">
        <v>0</v>
      </c>
      <c r="BK67" s="66">
        <v>0</v>
      </c>
      <c r="BL67" s="61">
        <v>0</v>
      </c>
      <c r="BM67" s="66">
        <v>0</v>
      </c>
      <c r="BN67" s="66">
        <v>0</v>
      </c>
      <c r="BO67" s="66">
        <v>0</v>
      </c>
      <c r="BP67" s="66">
        <v>0</v>
      </c>
      <c r="BQ67" s="66">
        <v>0</v>
      </c>
      <c r="BR67" s="66"/>
      <c r="BS67" s="66">
        <v>0.67220000000000002</v>
      </c>
      <c r="BT67" s="67">
        <v>1567.5104290000004</v>
      </c>
      <c r="BU67" s="73"/>
      <c r="BV67" s="69">
        <f>BH79</f>
        <v>0</v>
      </c>
      <c r="BW67" s="70">
        <f t="shared" si="2"/>
        <v>-0.67220000000000002</v>
      </c>
      <c r="BX67" s="71"/>
      <c r="BZ67" s="69">
        <f>'Bieu 17CH'!F68</f>
        <v>1567.5104290000004</v>
      </c>
      <c r="CA67" s="70">
        <f t="shared" si="1"/>
        <v>0</v>
      </c>
    </row>
    <row r="68" spans="1:80" s="72" customFormat="1" ht="34.950000000000003" customHeight="1" x14ac:dyDescent="0.3">
      <c r="A68" s="9">
        <v>0</v>
      </c>
      <c r="B68" s="23" t="s">
        <v>296</v>
      </c>
      <c r="C68" s="9">
        <v>0</v>
      </c>
      <c r="D68" s="66"/>
      <c r="E68" s="61"/>
      <c r="F68" s="66"/>
      <c r="G68" s="66"/>
      <c r="H68" s="66"/>
      <c r="I68" s="66"/>
      <c r="J68" s="66"/>
      <c r="K68" s="66"/>
      <c r="L68" s="66"/>
      <c r="M68" s="66"/>
      <c r="N68" s="66"/>
      <c r="O68" s="66"/>
      <c r="P68" s="66"/>
      <c r="Q68" s="66"/>
      <c r="R68" s="66"/>
      <c r="S68" s="66"/>
      <c r="T68" s="61">
        <v>0</v>
      </c>
      <c r="U68" s="66"/>
      <c r="V68" s="66"/>
      <c r="W68" s="66"/>
      <c r="X68" s="66"/>
      <c r="Y68" s="66"/>
      <c r="Z68" s="66"/>
      <c r="AA68" s="66"/>
      <c r="AB68" s="66"/>
      <c r="AC68" s="66"/>
      <c r="AD68" s="66"/>
      <c r="AE68" s="66"/>
      <c r="AF68" s="66"/>
      <c r="AG68" s="66"/>
      <c r="AH68" s="66"/>
      <c r="AI68" s="66"/>
      <c r="AJ68" s="66"/>
      <c r="AK68" s="66">
        <v>0</v>
      </c>
      <c r="AL68" s="66">
        <v>0</v>
      </c>
      <c r="AM68" s="66"/>
      <c r="AN68" s="66"/>
      <c r="AO68" s="66"/>
      <c r="AP68" s="66"/>
      <c r="AQ68" s="66"/>
      <c r="AR68" s="66"/>
      <c r="AS68" s="66">
        <v>0</v>
      </c>
      <c r="AT68" s="66"/>
      <c r="AU68" s="66"/>
      <c r="AV68" s="66"/>
      <c r="AW68" s="66"/>
      <c r="AX68" s="66"/>
      <c r="AY68" s="66"/>
      <c r="AZ68" s="66"/>
      <c r="BA68" s="66"/>
      <c r="BB68" s="66"/>
      <c r="BC68" s="66"/>
      <c r="BD68" s="66">
        <v>0</v>
      </c>
      <c r="BE68" s="66"/>
      <c r="BF68" s="66"/>
      <c r="BG68" s="66"/>
      <c r="BH68" s="66">
        <v>0</v>
      </c>
      <c r="BI68" s="66">
        <v>0</v>
      </c>
      <c r="BJ68" s="66">
        <v>0</v>
      </c>
      <c r="BK68" s="66"/>
      <c r="BL68" s="61">
        <v>0</v>
      </c>
      <c r="BM68" s="66"/>
      <c r="BN68" s="66"/>
      <c r="BO68" s="66"/>
      <c r="BP68" s="66"/>
      <c r="BQ68" s="66"/>
      <c r="BR68" s="66"/>
      <c r="BS68" s="66"/>
      <c r="BT68" s="67"/>
      <c r="BU68" s="73"/>
      <c r="BV68" s="69"/>
      <c r="BW68" s="70">
        <f t="shared" si="2"/>
        <v>0</v>
      </c>
      <c r="BX68" s="71"/>
      <c r="BZ68" s="69">
        <f>'Bieu 17CH'!F69</f>
        <v>0</v>
      </c>
      <c r="CA68" s="70">
        <f t="shared" si="1"/>
        <v>0</v>
      </c>
    </row>
    <row r="69" spans="1:80" s="72" customFormat="1" ht="34.950000000000003" customHeight="1" x14ac:dyDescent="0.3">
      <c r="A69" s="9" t="s">
        <v>423</v>
      </c>
      <c r="B69" s="23" t="s">
        <v>424</v>
      </c>
      <c r="C69" s="9" t="s">
        <v>422</v>
      </c>
      <c r="D69" s="66">
        <v>82.373927000000009</v>
      </c>
      <c r="E69" s="61">
        <v>0</v>
      </c>
      <c r="F69" s="66">
        <v>0</v>
      </c>
      <c r="G69" s="66">
        <v>0</v>
      </c>
      <c r="H69" s="66">
        <v>0</v>
      </c>
      <c r="I69" s="66">
        <v>0</v>
      </c>
      <c r="J69" s="66">
        <v>0</v>
      </c>
      <c r="K69" s="66">
        <v>0</v>
      </c>
      <c r="L69" s="66">
        <v>0</v>
      </c>
      <c r="M69" s="66">
        <v>0</v>
      </c>
      <c r="N69" s="66">
        <v>0</v>
      </c>
      <c r="O69" s="66">
        <v>0</v>
      </c>
      <c r="P69" s="66">
        <v>0</v>
      </c>
      <c r="Q69" s="66">
        <v>0</v>
      </c>
      <c r="R69" s="66">
        <v>0</v>
      </c>
      <c r="S69" s="66">
        <v>0</v>
      </c>
      <c r="T69" s="61">
        <v>0</v>
      </c>
      <c r="U69" s="66">
        <v>0</v>
      </c>
      <c r="V69" s="66">
        <v>0</v>
      </c>
      <c r="W69" s="66">
        <v>0</v>
      </c>
      <c r="X69" s="66">
        <v>0</v>
      </c>
      <c r="Y69" s="66">
        <v>0</v>
      </c>
      <c r="Z69" s="66">
        <v>0</v>
      </c>
      <c r="AA69" s="66">
        <v>0</v>
      </c>
      <c r="AB69" s="66">
        <v>0</v>
      </c>
      <c r="AC69" s="66">
        <v>0</v>
      </c>
      <c r="AD69" s="66">
        <v>0</v>
      </c>
      <c r="AE69" s="66">
        <v>0</v>
      </c>
      <c r="AF69" s="66">
        <v>0</v>
      </c>
      <c r="AG69" s="66">
        <v>0</v>
      </c>
      <c r="AH69" s="66">
        <v>0</v>
      </c>
      <c r="AI69" s="66">
        <v>0</v>
      </c>
      <c r="AJ69" s="66">
        <v>0</v>
      </c>
      <c r="AK69" s="66">
        <v>0</v>
      </c>
      <c r="AL69" s="66">
        <v>0</v>
      </c>
      <c r="AM69" s="66">
        <v>0</v>
      </c>
      <c r="AN69" s="66">
        <v>0</v>
      </c>
      <c r="AO69" s="66">
        <v>0</v>
      </c>
      <c r="AP69" s="66">
        <v>0</v>
      </c>
      <c r="AQ69" s="66">
        <v>0</v>
      </c>
      <c r="AR69" s="66">
        <v>0</v>
      </c>
      <c r="AS69" s="66">
        <v>0</v>
      </c>
      <c r="AT69" s="66">
        <v>0</v>
      </c>
      <c r="AU69" s="66">
        <v>0</v>
      </c>
      <c r="AV69" s="66">
        <v>0</v>
      </c>
      <c r="AW69" s="66">
        <v>0</v>
      </c>
      <c r="AX69" s="66">
        <v>0</v>
      </c>
      <c r="AY69" s="66">
        <v>0</v>
      </c>
      <c r="AZ69" s="66">
        <v>0</v>
      </c>
      <c r="BA69" s="66">
        <v>0</v>
      </c>
      <c r="BB69" s="66">
        <v>0</v>
      </c>
      <c r="BC69" s="66">
        <v>0</v>
      </c>
      <c r="BD69" s="66">
        <v>0</v>
      </c>
      <c r="BE69" s="66">
        <v>0</v>
      </c>
      <c r="BF69" s="66">
        <v>0</v>
      </c>
      <c r="BG69" s="66">
        <v>0</v>
      </c>
      <c r="BH69" s="66">
        <v>0</v>
      </c>
      <c r="BI69" s="36">
        <v>82.373927000000009</v>
      </c>
      <c r="BJ69" s="66">
        <v>0</v>
      </c>
      <c r="BK69" s="66">
        <v>0</v>
      </c>
      <c r="BL69" s="61">
        <v>0</v>
      </c>
      <c r="BM69" s="66">
        <v>0</v>
      </c>
      <c r="BN69" s="66">
        <v>0</v>
      </c>
      <c r="BO69" s="66">
        <v>0</v>
      </c>
      <c r="BP69" s="66">
        <v>0</v>
      </c>
      <c r="BQ69" s="66">
        <v>0</v>
      </c>
      <c r="BR69" s="66"/>
      <c r="BS69" s="66">
        <v>0</v>
      </c>
      <c r="BT69" s="67">
        <v>82.373927000000009</v>
      </c>
      <c r="BU69" s="73"/>
      <c r="BV69" s="69">
        <f>BI79</f>
        <v>0</v>
      </c>
      <c r="BW69" s="70">
        <f t="shared" si="2"/>
        <v>0</v>
      </c>
      <c r="BX69" s="71"/>
      <c r="BZ69" s="69">
        <f>'Bieu 17CH'!F70</f>
        <v>82.373927000000009</v>
      </c>
      <c r="CA69" s="70">
        <f t="shared" si="1"/>
        <v>0</v>
      </c>
    </row>
    <row r="70" spans="1:80" s="72" customFormat="1" ht="34.950000000000003" customHeight="1" x14ac:dyDescent="0.3">
      <c r="A70" s="9" t="s">
        <v>425</v>
      </c>
      <c r="B70" s="23" t="s">
        <v>426</v>
      </c>
      <c r="C70" s="9" t="s">
        <v>427</v>
      </c>
      <c r="D70" s="66">
        <v>1485.8087020000003</v>
      </c>
      <c r="E70" s="61">
        <v>0</v>
      </c>
      <c r="F70" s="66">
        <v>0</v>
      </c>
      <c r="G70" s="66">
        <v>0</v>
      </c>
      <c r="H70" s="66">
        <v>0</v>
      </c>
      <c r="I70" s="66">
        <v>0</v>
      </c>
      <c r="J70" s="66">
        <v>0</v>
      </c>
      <c r="K70" s="66">
        <v>0</v>
      </c>
      <c r="L70" s="66">
        <v>0</v>
      </c>
      <c r="M70" s="66">
        <v>0</v>
      </c>
      <c r="N70" s="66">
        <v>0</v>
      </c>
      <c r="O70" s="66">
        <v>0</v>
      </c>
      <c r="P70" s="66">
        <v>0</v>
      </c>
      <c r="Q70" s="66">
        <v>0</v>
      </c>
      <c r="R70" s="66">
        <v>0</v>
      </c>
      <c r="S70" s="66">
        <v>0</v>
      </c>
      <c r="T70" s="61">
        <v>0.67220000000000002</v>
      </c>
      <c r="U70" s="66">
        <v>0</v>
      </c>
      <c r="V70" s="66">
        <v>0</v>
      </c>
      <c r="W70" s="66">
        <v>0.1</v>
      </c>
      <c r="X70" s="66">
        <v>0</v>
      </c>
      <c r="Y70" s="66">
        <v>0</v>
      </c>
      <c r="Z70" s="66">
        <v>0</v>
      </c>
      <c r="AA70" s="66">
        <v>0</v>
      </c>
      <c r="AB70" s="66">
        <v>0</v>
      </c>
      <c r="AC70" s="66">
        <v>0</v>
      </c>
      <c r="AD70" s="66">
        <v>0</v>
      </c>
      <c r="AE70" s="66">
        <v>0</v>
      </c>
      <c r="AF70" s="66">
        <v>0</v>
      </c>
      <c r="AG70" s="66">
        <v>0</v>
      </c>
      <c r="AH70" s="66">
        <v>0</v>
      </c>
      <c r="AI70" s="66">
        <v>0</v>
      </c>
      <c r="AJ70" s="66">
        <v>0</v>
      </c>
      <c r="AK70" s="66">
        <v>0</v>
      </c>
      <c r="AL70" s="66">
        <v>0</v>
      </c>
      <c r="AM70" s="66">
        <v>0</v>
      </c>
      <c r="AN70" s="66">
        <v>0</v>
      </c>
      <c r="AO70" s="66">
        <v>0</v>
      </c>
      <c r="AP70" s="66">
        <v>0</v>
      </c>
      <c r="AQ70" s="66">
        <v>0</v>
      </c>
      <c r="AR70" s="66">
        <v>0</v>
      </c>
      <c r="AS70" s="66">
        <v>0.57220000000000004</v>
      </c>
      <c r="AT70" s="66">
        <v>0.57220000000000004</v>
      </c>
      <c r="AU70" s="66">
        <v>0</v>
      </c>
      <c r="AV70" s="66">
        <v>0</v>
      </c>
      <c r="AW70" s="66">
        <v>0</v>
      </c>
      <c r="AX70" s="66">
        <v>0</v>
      </c>
      <c r="AY70" s="66">
        <v>0</v>
      </c>
      <c r="AZ70" s="66">
        <v>0</v>
      </c>
      <c r="BA70" s="66">
        <v>0</v>
      </c>
      <c r="BB70" s="66">
        <v>0</v>
      </c>
      <c r="BC70" s="66">
        <v>0</v>
      </c>
      <c r="BD70" s="66">
        <v>0</v>
      </c>
      <c r="BE70" s="66">
        <v>0</v>
      </c>
      <c r="BF70" s="66">
        <v>0</v>
      </c>
      <c r="BG70" s="66">
        <v>0</v>
      </c>
      <c r="BH70" s="66">
        <v>0</v>
      </c>
      <c r="BI70" s="66">
        <v>0</v>
      </c>
      <c r="BJ70" s="36">
        <v>1485.1365020000003</v>
      </c>
      <c r="BK70" s="66">
        <v>0</v>
      </c>
      <c r="BL70" s="61">
        <v>0</v>
      </c>
      <c r="BM70" s="66">
        <v>0</v>
      </c>
      <c r="BN70" s="66">
        <v>0</v>
      </c>
      <c r="BO70" s="66">
        <v>0</v>
      </c>
      <c r="BP70" s="66">
        <v>0</v>
      </c>
      <c r="BQ70" s="66">
        <v>0</v>
      </c>
      <c r="BR70" s="66"/>
      <c r="BS70" s="66">
        <v>0.67220000000000002</v>
      </c>
      <c r="BT70" s="67">
        <v>1485.1365020000003</v>
      </c>
      <c r="BU70" s="73"/>
      <c r="BV70" s="69">
        <f>BJ79</f>
        <v>0</v>
      </c>
      <c r="BW70" s="70">
        <f t="shared" si="2"/>
        <v>-0.67220000000000002</v>
      </c>
      <c r="BX70" s="71"/>
      <c r="BZ70" s="69">
        <f>'Bieu 17CH'!F71</f>
        <v>1485.1365020000003</v>
      </c>
      <c r="CA70" s="70">
        <f t="shared" si="1"/>
        <v>0</v>
      </c>
    </row>
    <row r="71" spans="1:80" s="72" customFormat="1" ht="34.950000000000003" customHeight="1" x14ac:dyDescent="0.3">
      <c r="A71" s="9" t="s">
        <v>428</v>
      </c>
      <c r="B71" s="23" t="s">
        <v>429</v>
      </c>
      <c r="C71" s="9" t="s">
        <v>430</v>
      </c>
      <c r="D71" s="66">
        <v>0</v>
      </c>
      <c r="E71" s="61">
        <v>0</v>
      </c>
      <c r="F71" s="66">
        <v>0</v>
      </c>
      <c r="G71" s="66">
        <v>0</v>
      </c>
      <c r="H71" s="66">
        <v>0</v>
      </c>
      <c r="I71" s="66">
        <v>0</v>
      </c>
      <c r="J71" s="66">
        <v>0</v>
      </c>
      <c r="K71" s="66">
        <v>0</v>
      </c>
      <c r="L71" s="66">
        <v>0</v>
      </c>
      <c r="M71" s="66">
        <v>0</v>
      </c>
      <c r="N71" s="66">
        <v>0</v>
      </c>
      <c r="O71" s="66">
        <v>0</v>
      </c>
      <c r="P71" s="66">
        <v>0</v>
      </c>
      <c r="Q71" s="66">
        <v>0</v>
      </c>
      <c r="R71" s="66">
        <v>0</v>
      </c>
      <c r="S71" s="66">
        <v>0</v>
      </c>
      <c r="T71" s="61">
        <v>0</v>
      </c>
      <c r="U71" s="66">
        <v>0</v>
      </c>
      <c r="V71" s="66">
        <v>0</v>
      </c>
      <c r="W71" s="66">
        <v>0</v>
      </c>
      <c r="X71" s="66">
        <v>0</v>
      </c>
      <c r="Y71" s="66">
        <v>0</v>
      </c>
      <c r="Z71" s="66">
        <v>0</v>
      </c>
      <c r="AA71" s="66">
        <v>0</v>
      </c>
      <c r="AB71" s="66">
        <v>0</v>
      </c>
      <c r="AC71" s="66">
        <v>0</v>
      </c>
      <c r="AD71" s="66">
        <v>0</v>
      </c>
      <c r="AE71" s="66">
        <v>0</v>
      </c>
      <c r="AF71" s="66">
        <v>0</v>
      </c>
      <c r="AG71" s="66">
        <v>0</v>
      </c>
      <c r="AH71" s="66">
        <v>0</v>
      </c>
      <c r="AI71" s="66">
        <v>0</v>
      </c>
      <c r="AJ71" s="66">
        <v>0</v>
      </c>
      <c r="AK71" s="66">
        <v>0</v>
      </c>
      <c r="AL71" s="66">
        <v>0</v>
      </c>
      <c r="AM71" s="66">
        <v>0</v>
      </c>
      <c r="AN71" s="66">
        <v>0</v>
      </c>
      <c r="AO71" s="66">
        <v>0</v>
      </c>
      <c r="AP71" s="66">
        <v>0</v>
      </c>
      <c r="AQ71" s="66">
        <v>0</v>
      </c>
      <c r="AR71" s="66">
        <v>0</v>
      </c>
      <c r="AS71" s="66">
        <v>0</v>
      </c>
      <c r="AT71" s="66">
        <v>0</v>
      </c>
      <c r="AU71" s="66">
        <v>0</v>
      </c>
      <c r="AV71" s="66">
        <v>0</v>
      </c>
      <c r="AW71" s="66">
        <v>0</v>
      </c>
      <c r="AX71" s="66">
        <v>0</v>
      </c>
      <c r="AY71" s="66">
        <v>0</v>
      </c>
      <c r="AZ71" s="66">
        <v>0</v>
      </c>
      <c r="BA71" s="66">
        <v>0</v>
      </c>
      <c r="BB71" s="66">
        <v>0</v>
      </c>
      <c r="BC71" s="66">
        <v>0</v>
      </c>
      <c r="BD71" s="66">
        <v>0</v>
      </c>
      <c r="BE71" s="66">
        <v>0</v>
      </c>
      <c r="BF71" s="66">
        <v>0</v>
      </c>
      <c r="BG71" s="66">
        <v>0</v>
      </c>
      <c r="BH71" s="66">
        <v>0</v>
      </c>
      <c r="BI71" s="66">
        <v>0</v>
      </c>
      <c r="BJ71" s="66">
        <v>0</v>
      </c>
      <c r="BK71" s="36">
        <v>0</v>
      </c>
      <c r="BL71" s="61">
        <v>0</v>
      </c>
      <c r="BM71" s="66">
        <v>0</v>
      </c>
      <c r="BN71" s="66">
        <v>0</v>
      </c>
      <c r="BO71" s="66">
        <v>0</v>
      </c>
      <c r="BP71" s="66">
        <v>0</v>
      </c>
      <c r="BQ71" s="66">
        <v>0</v>
      </c>
      <c r="BR71" s="66"/>
      <c r="BS71" s="66">
        <v>0</v>
      </c>
      <c r="BT71" s="67">
        <v>0</v>
      </c>
      <c r="BU71" s="73"/>
      <c r="BV71" s="69">
        <f>BK79</f>
        <v>0</v>
      </c>
      <c r="BW71" s="70">
        <f t="shared" si="2"/>
        <v>0</v>
      </c>
      <c r="BX71" s="71"/>
      <c r="BZ71" s="69">
        <f>'Bieu 17CH'!F72</f>
        <v>0</v>
      </c>
      <c r="CA71" s="70">
        <f t="shared" si="1"/>
        <v>0</v>
      </c>
    </row>
    <row r="72" spans="1:80" s="65" customFormat="1" ht="34.950000000000003" customHeight="1" x14ac:dyDescent="0.3">
      <c r="A72" s="12">
        <v>3</v>
      </c>
      <c r="B72" s="27" t="s">
        <v>431</v>
      </c>
      <c r="C72" s="12" t="s">
        <v>432</v>
      </c>
      <c r="D72" s="61">
        <v>1286.3565390000001</v>
      </c>
      <c r="E72" s="61">
        <v>0</v>
      </c>
      <c r="F72" s="61">
        <v>0</v>
      </c>
      <c r="G72" s="61">
        <v>0</v>
      </c>
      <c r="H72" s="61">
        <v>0</v>
      </c>
      <c r="I72" s="61">
        <v>0</v>
      </c>
      <c r="J72" s="61">
        <v>0</v>
      </c>
      <c r="K72" s="61">
        <v>0</v>
      </c>
      <c r="L72" s="61">
        <v>0</v>
      </c>
      <c r="M72" s="61">
        <v>0</v>
      </c>
      <c r="N72" s="61">
        <v>0</v>
      </c>
      <c r="O72" s="61">
        <v>0</v>
      </c>
      <c r="P72" s="61">
        <v>0</v>
      </c>
      <c r="Q72" s="61">
        <v>0</v>
      </c>
      <c r="R72" s="61">
        <v>0</v>
      </c>
      <c r="S72" s="61">
        <v>0</v>
      </c>
      <c r="T72" s="61">
        <v>5.53756</v>
      </c>
      <c r="U72" s="61">
        <v>0</v>
      </c>
      <c r="V72" s="61">
        <v>0</v>
      </c>
      <c r="W72" s="61">
        <v>0</v>
      </c>
      <c r="X72" s="61">
        <v>0</v>
      </c>
      <c r="Y72" s="61">
        <v>0.03</v>
      </c>
      <c r="Z72" s="61">
        <v>0.06</v>
      </c>
      <c r="AA72" s="61">
        <v>0.06</v>
      </c>
      <c r="AB72" s="61">
        <v>0</v>
      </c>
      <c r="AC72" s="61">
        <v>0</v>
      </c>
      <c r="AD72" s="61">
        <v>0</v>
      </c>
      <c r="AE72" s="61">
        <v>0</v>
      </c>
      <c r="AF72" s="61">
        <v>0</v>
      </c>
      <c r="AG72" s="61">
        <v>0</v>
      </c>
      <c r="AH72" s="61">
        <v>0</v>
      </c>
      <c r="AI72" s="61">
        <v>0</v>
      </c>
      <c r="AJ72" s="61">
        <v>0</v>
      </c>
      <c r="AK72" s="61">
        <v>4.4000000000000004</v>
      </c>
      <c r="AL72" s="61">
        <v>0</v>
      </c>
      <c r="AM72" s="61">
        <v>0</v>
      </c>
      <c r="AN72" s="61">
        <v>0</v>
      </c>
      <c r="AO72" s="61">
        <v>0</v>
      </c>
      <c r="AP72" s="61">
        <v>0</v>
      </c>
      <c r="AQ72" s="61">
        <v>0</v>
      </c>
      <c r="AR72" s="61">
        <v>4.4000000000000004</v>
      </c>
      <c r="AS72" s="61">
        <v>1.0475599999999996</v>
      </c>
      <c r="AT72" s="61">
        <v>1.0475599999999996</v>
      </c>
      <c r="AU72" s="61">
        <v>0</v>
      </c>
      <c r="AV72" s="61">
        <v>0</v>
      </c>
      <c r="AW72" s="61">
        <v>0</v>
      </c>
      <c r="AX72" s="61">
        <v>0</v>
      </c>
      <c r="AY72" s="61">
        <v>0</v>
      </c>
      <c r="AZ72" s="61">
        <v>0</v>
      </c>
      <c r="BA72" s="61">
        <v>0</v>
      </c>
      <c r="BB72" s="61">
        <v>0</v>
      </c>
      <c r="BC72" s="61">
        <v>0</v>
      </c>
      <c r="BD72" s="61">
        <v>0</v>
      </c>
      <c r="BE72" s="61">
        <v>0</v>
      </c>
      <c r="BF72" s="61">
        <v>0</v>
      </c>
      <c r="BG72" s="61">
        <v>0</v>
      </c>
      <c r="BH72" s="61">
        <v>0</v>
      </c>
      <c r="BI72" s="61">
        <v>0</v>
      </c>
      <c r="BJ72" s="61">
        <v>0</v>
      </c>
      <c r="BK72" s="61">
        <v>0</v>
      </c>
      <c r="BL72" s="36">
        <v>1280.8189790000001</v>
      </c>
      <c r="BM72" s="61">
        <v>0</v>
      </c>
      <c r="BN72" s="61">
        <v>0</v>
      </c>
      <c r="BO72" s="61">
        <v>0</v>
      </c>
      <c r="BP72" s="61">
        <v>0</v>
      </c>
      <c r="BQ72" s="61">
        <v>0</v>
      </c>
      <c r="BR72" s="61"/>
      <c r="BS72" s="61">
        <v>5.53756</v>
      </c>
      <c r="BT72" s="57">
        <v>1280.8189790000001</v>
      </c>
      <c r="BU72" s="73"/>
      <c r="BV72" s="62">
        <f>BL79</f>
        <v>0</v>
      </c>
      <c r="BW72" s="63">
        <f t="shared" si="2"/>
        <v>-5.53756</v>
      </c>
      <c r="BX72" s="64">
        <f t="shared" si="0"/>
        <v>5.53756</v>
      </c>
      <c r="BZ72" s="62">
        <f>'Bieu 17CH'!F73</f>
        <v>1280.8189790000001</v>
      </c>
      <c r="CA72" s="63">
        <f t="shared" ref="CA72:CA80" si="3">BZ72-BT72</f>
        <v>0</v>
      </c>
      <c r="CB72" s="58"/>
    </row>
    <row r="73" spans="1:80" s="72" customFormat="1" ht="34.950000000000003" hidden="1" customHeight="1" x14ac:dyDescent="0.3">
      <c r="A73" s="9" t="s">
        <v>75</v>
      </c>
      <c r="B73" s="23" t="s">
        <v>433</v>
      </c>
      <c r="C73" s="9" t="s">
        <v>434</v>
      </c>
      <c r="D73" s="66">
        <v>0</v>
      </c>
      <c r="E73" s="61">
        <v>0</v>
      </c>
      <c r="F73" s="66">
        <v>0</v>
      </c>
      <c r="G73" s="66">
        <v>0</v>
      </c>
      <c r="H73" s="66">
        <v>0</v>
      </c>
      <c r="I73" s="66">
        <v>0</v>
      </c>
      <c r="J73" s="66">
        <v>0</v>
      </c>
      <c r="K73" s="66">
        <v>0</v>
      </c>
      <c r="L73" s="66">
        <v>0</v>
      </c>
      <c r="M73" s="66">
        <v>0</v>
      </c>
      <c r="N73" s="66">
        <v>0</v>
      </c>
      <c r="O73" s="66">
        <v>0</v>
      </c>
      <c r="P73" s="66">
        <v>0</v>
      </c>
      <c r="Q73" s="66">
        <v>0</v>
      </c>
      <c r="R73" s="66">
        <v>0</v>
      </c>
      <c r="S73" s="66">
        <v>0</v>
      </c>
      <c r="T73" s="61">
        <v>0</v>
      </c>
      <c r="U73" s="66">
        <v>0</v>
      </c>
      <c r="V73" s="66">
        <v>0</v>
      </c>
      <c r="W73" s="66">
        <v>0</v>
      </c>
      <c r="X73" s="66">
        <v>0</v>
      </c>
      <c r="Y73" s="66">
        <v>0</v>
      </c>
      <c r="Z73" s="66">
        <v>0</v>
      </c>
      <c r="AA73" s="66">
        <v>0</v>
      </c>
      <c r="AB73" s="66">
        <v>0</v>
      </c>
      <c r="AC73" s="66">
        <v>0</v>
      </c>
      <c r="AD73" s="66">
        <v>0</v>
      </c>
      <c r="AE73" s="66">
        <v>0</v>
      </c>
      <c r="AF73" s="66">
        <v>0</v>
      </c>
      <c r="AG73" s="66">
        <v>0</v>
      </c>
      <c r="AH73" s="66">
        <v>0</v>
      </c>
      <c r="AI73" s="66">
        <v>0</v>
      </c>
      <c r="AJ73" s="66">
        <v>0</v>
      </c>
      <c r="AK73" s="66">
        <v>0</v>
      </c>
      <c r="AL73" s="66">
        <v>0</v>
      </c>
      <c r="AM73" s="66">
        <v>0</v>
      </c>
      <c r="AN73" s="66">
        <v>0</v>
      </c>
      <c r="AO73" s="66">
        <v>0</v>
      </c>
      <c r="AP73" s="66">
        <v>0</v>
      </c>
      <c r="AQ73" s="66">
        <v>0</v>
      </c>
      <c r="AR73" s="66">
        <v>0</v>
      </c>
      <c r="AS73" s="66">
        <v>0</v>
      </c>
      <c r="AT73" s="66">
        <v>0</v>
      </c>
      <c r="AU73" s="66">
        <v>0</v>
      </c>
      <c r="AV73" s="66">
        <v>0</v>
      </c>
      <c r="AW73" s="66">
        <v>0</v>
      </c>
      <c r="AX73" s="66">
        <v>0</v>
      </c>
      <c r="AY73" s="66">
        <v>0</v>
      </c>
      <c r="AZ73" s="66">
        <v>0</v>
      </c>
      <c r="BA73" s="66">
        <v>0</v>
      </c>
      <c r="BB73" s="66">
        <v>0</v>
      </c>
      <c r="BC73" s="66">
        <v>0</v>
      </c>
      <c r="BD73" s="66">
        <v>0</v>
      </c>
      <c r="BE73" s="66">
        <v>0</v>
      </c>
      <c r="BF73" s="66">
        <v>0</v>
      </c>
      <c r="BG73" s="66">
        <v>0</v>
      </c>
      <c r="BH73" s="66">
        <v>0</v>
      </c>
      <c r="BI73" s="66">
        <v>0</v>
      </c>
      <c r="BJ73" s="66">
        <v>0</v>
      </c>
      <c r="BK73" s="66">
        <v>0</v>
      </c>
      <c r="BL73" s="61">
        <v>0</v>
      </c>
      <c r="BM73" s="61">
        <v>0</v>
      </c>
      <c r="BN73" s="66">
        <v>0</v>
      </c>
      <c r="BO73" s="66">
        <v>0</v>
      </c>
      <c r="BP73" s="66">
        <v>0</v>
      </c>
      <c r="BQ73" s="66">
        <v>0</v>
      </c>
      <c r="BR73" s="66"/>
      <c r="BS73" s="66">
        <v>0</v>
      </c>
      <c r="BT73" s="67">
        <v>0</v>
      </c>
      <c r="BU73" s="73"/>
      <c r="BV73" s="69">
        <f>BM79</f>
        <v>0</v>
      </c>
      <c r="BW73" s="70">
        <f t="shared" ref="BW73:BW80" si="4">BV73-BS73</f>
        <v>0</v>
      </c>
      <c r="BX73" s="71">
        <f t="shared" si="0"/>
        <v>0</v>
      </c>
      <c r="BZ73" s="69">
        <f>'Bieu 17CH'!F74</f>
        <v>0</v>
      </c>
      <c r="CA73" s="70">
        <f t="shared" si="3"/>
        <v>0</v>
      </c>
    </row>
    <row r="74" spans="1:80" s="72" customFormat="1" ht="34.950000000000003" customHeight="1" x14ac:dyDescent="0.3">
      <c r="A74" s="9" t="s">
        <v>75</v>
      </c>
      <c r="B74" s="23" t="s">
        <v>435</v>
      </c>
      <c r="C74" s="9" t="s">
        <v>436</v>
      </c>
      <c r="D74" s="66">
        <v>423.25449800000001</v>
      </c>
      <c r="E74" s="61">
        <v>0</v>
      </c>
      <c r="F74" s="66">
        <v>0</v>
      </c>
      <c r="G74" s="66">
        <v>0</v>
      </c>
      <c r="H74" s="66">
        <v>0</v>
      </c>
      <c r="I74" s="66">
        <v>0</v>
      </c>
      <c r="J74" s="66">
        <v>0</v>
      </c>
      <c r="K74" s="66">
        <v>0</v>
      </c>
      <c r="L74" s="66">
        <v>0</v>
      </c>
      <c r="M74" s="66">
        <v>0</v>
      </c>
      <c r="N74" s="66">
        <v>0</v>
      </c>
      <c r="O74" s="66">
        <v>0</v>
      </c>
      <c r="P74" s="66">
        <v>0</v>
      </c>
      <c r="Q74" s="66">
        <v>0</v>
      </c>
      <c r="R74" s="66">
        <v>0</v>
      </c>
      <c r="S74" s="66">
        <v>0</v>
      </c>
      <c r="T74" s="61">
        <v>1.1375599999999997</v>
      </c>
      <c r="U74" s="66">
        <v>0</v>
      </c>
      <c r="V74" s="66">
        <v>0</v>
      </c>
      <c r="W74" s="66">
        <v>0</v>
      </c>
      <c r="X74" s="66">
        <v>0</v>
      </c>
      <c r="Y74" s="66">
        <v>0.03</v>
      </c>
      <c r="Z74" s="66">
        <v>0.06</v>
      </c>
      <c r="AA74" s="66">
        <v>0.06</v>
      </c>
      <c r="AB74" s="66">
        <v>0</v>
      </c>
      <c r="AC74" s="66">
        <v>0</v>
      </c>
      <c r="AD74" s="66">
        <v>0</v>
      </c>
      <c r="AE74" s="66">
        <v>0</v>
      </c>
      <c r="AF74" s="66">
        <v>0</v>
      </c>
      <c r="AG74" s="66">
        <v>0</v>
      </c>
      <c r="AH74" s="66">
        <v>0</v>
      </c>
      <c r="AI74" s="66">
        <v>0</v>
      </c>
      <c r="AJ74" s="66">
        <v>0</v>
      </c>
      <c r="AK74" s="66">
        <v>0</v>
      </c>
      <c r="AL74" s="66">
        <v>0</v>
      </c>
      <c r="AM74" s="66">
        <v>0</v>
      </c>
      <c r="AN74" s="66">
        <v>0</v>
      </c>
      <c r="AO74" s="66">
        <v>0</v>
      </c>
      <c r="AP74" s="66">
        <v>0</v>
      </c>
      <c r="AQ74" s="66">
        <v>0</v>
      </c>
      <c r="AR74" s="66">
        <v>0</v>
      </c>
      <c r="AS74" s="66">
        <v>1.0475599999999996</v>
      </c>
      <c r="AT74" s="66">
        <v>1.0475599999999996</v>
      </c>
      <c r="AU74" s="66">
        <v>0</v>
      </c>
      <c r="AV74" s="66">
        <v>0</v>
      </c>
      <c r="AW74" s="66">
        <v>0</v>
      </c>
      <c r="AX74" s="66">
        <v>0</v>
      </c>
      <c r="AY74" s="66">
        <v>0</v>
      </c>
      <c r="AZ74" s="66">
        <v>0</v>
      </c>
      <c r="BA74" s="66">
        <v>0</v>
      </c>
      <c r="BB74" s="66">
        <v>0</v>
      </c>
      <c r="BC74" s="66">
        <v>0</v>
      </c>
      <c r="BD74" s="66">
        <v>0</v>
      </c>
      <c r="BE74" s="66">
        <v>0</v>
      </c>
      <c r="BF74" s="66">
        <v>0</v>
      </c>
      <c r="BG74" s="66">
        <v>0</v>
      </c>
      <c r="BH74" s="66">
        <v>0</v>
      </c>
      <c r="BI74" s="66">
        <v>0</v>
      </c>
      <c r="BJ74" s="66">
        <v>0</v>
      </c>
      <c r="BK74" s="66">
        <v>0</v>
      </c>
      <c r="BL74" s="61">
        <v>0</v>
      </c>
      <c r="BM74" s="66">
        <v>0</v>
      </c>
      <c r="BN74" s="36">
        <v>422.116938</v>
      </c>
      <c r="BO74" s="66">
        <v>0</v>
      </c>
      <c r="BP74" s="66">
        <v>0</v>
      </c>
      <c r="BQ74" s="66">
        <v>0</v>
      </c>
      <c r="BR74" s="66"/>
      <c r="BS74" s="66">
        <v>1.1375599999999997</v>
      </c>
      <c r="BT74" s="67">
        <v>422.116938</v>
      </c>
      <c r="BU74" s="73"/>
      <c r="BV74" s="69">
        <f>BN79</f>
        <v>0</v>
      </c>
      <c r="BW74" s="70">
        <f t="shared" si="4"/>
        <v>-1.1375599999999997</v>
      </c>
      <c r="BX74" s="71">
        <f t="shared" si="0"/>
        <v>1.1375599999999997</v>
      </c>
      <c r="BZ74" s="69">
        <f>'Bieu 17CH'!F75</f>
        <v>422.116938</v>
      </c>
      <c r="CA74" s="70">
        <f t="shared" si="3"/>
        <v>0</v>
      </c>
    </row>
    <row r="75" spans="1:80" s="72" customFormat="1" ht="34.950000000000003" customHeight="1" x14ac:dyDescent="0.3">
      <c r="A75" s="9" t="s">
        <v>78</v>
      </c>
      <c r="B75" s="23" t="s">
        <v>437</v>
      </c>
      <c r="C75" s="9" t="s">
        <v>438</v>
      </c>
      <c r="D75" s="66">
        <v>648.96952400000009</v>
      </c>
      <c r="E75" s="61">
        <v>0</v>
      </c>
      <c r="F75" s="66">
        <v>0</v>
      </c>
      <c r="G75" s="66">
        <v>0</v>
      </c>
      <c r="H75" s="66">
        <v>0</v>
      </c>
      <c r="I75" s="66">
        <v>0</v>
      </c>
      <c r="J75" s="66">
        <v>0</v>
      </c>
      <c r="K75" s="66">
        <v>0</v>
      </c>
      <c r="L75" s="66">
        <v>0</v>
      </c>
      <c r="M75" s="66">
        <v>0</v>
      </c>
      <c r="N75" s="66">
        <v>0</v>
      </c>
      <c r="O75" s="66">
        <v>0</v>
      </c>
      <c r="P75" s="66">
        <v>0</v>
      </c>
      <c r="Q75" s="66">
        <v>0</v>
      </c>
      <c r="R75" s="66">
        <v>0</v>
      </c>
      <c r="S75" s="66">
        <v>0</v>
      </c>
      <c r="T75" s="61">
        <v>0</v>
      </c>
      <c r="U75" s="66">
        <v>0</v>
      </c>
      <c r="V75" s="66">
        <v>0</v>
      </c>
      <c r="W75" s="66">
        <v>0</v>
      </c>
      <c r="X75" s="66">
        <v>0</v>
      </c>
      <c r="Y75" s="66">
        <v>0</v>
      </c>
      <c r="Z75" s="66">
        <v>0</v>
      </c>
      <c r="AA75" s="66">
        <v>0</v>
      </c>
      <c r="AB75" s="66">
        <v>0</v>
      </c>
      <c r="AC75" s="66">
        <v>0</v>
      </c>
      <c r="AD75" s="66">
        <v>0</v>
      </c>
      <c r="AE75" s="66">
        <v>0</v>
      </c>
      <c r="AF75" s="66">
        <v>0</v>
      </c>
      <c r="AG75" s="66">
        <v>0</v>
      </c>
      <c r="AH75" s="66">
        <v>0</v>
      </c>
      <c r="AI75" s="66">
        <v>0</v>
      </c>
      <c r="AJ75" s="66">
        <v>0</v>
      </c>
      <c r="AK75" s="66">
        <v>0</v>
      </c>
      <c r="AL75" s="66">
        <v>0</v>
      </c>
      <c r="AM75" s="66">
        <v>0</v>
      </c>
      <c r="AN75" s="66">
        <v>0</v>
      </c>
      <c r="AO75" s="66">
        <v>0</v>
      </c>
      <c r="AP75" s="66">
        <v>0</v>
      </c>
      <c r="AQ75" s="66">
        <v>0</v>
      </c>
      <c r="AR75" s="66">
        <v>0</v>
      </c>
      <c r="AS75" s="66">
        <v>0</v>
      </c>
      <c r="AT75" s="66">
        <v>0</v>
      </c>
      <c r="AU75" s="66">
        <v>0</v>
      </c>
      <c r="AV75" s="66">
        <v>0</v>
      </c>
      <c r="AW75" s="66">
        <v>0</v>
      </c>
      <c r="AX75" s="66">
        <v>0</v>
      </c>
      <c r="AY75" s="66">
        <v>0</v>
      </c>
      <c r="AZ75" s="66">
        <v>0</v>
      </c>
      <c r="BA75" s="66">
        <v>0</v>
      </c>
      <c r="BB75" s="66">
        <v>0</v>
      </c>
      <c r="BC75" s="66">
        <v>0</v>
      </c>
      <c r="BD75" s="66">
        <v>0</v>
      </c>
      <c r="BE75" s="66">
        <v>0</v>
      </c>
      <c r="BF75" s="66">
        <v>0</v>
      </c>
      <c r="BG75" s="66">
        <v>0</v>
      </c>
      <c r="BH75" s="66">
        <v>0</v>
      </c>
      <c r="BI75" s="66">
        <v>0</v>
      </c>
      <c r="BJ75" s="66">
        <v>0</v>
      </c>
      <c r="BK75" s="66">
        <v>0</v>
      </c>
      <c r="BL75" s="61">
        <v>0</v>
      </c>
      <c r="BM75" s="66">
        <v>0</v>
      </c>
      <c r="BN75" s="66">
        <v>0</v>
      </c>
      <c r="BO75" s="36">
        <v>648.96952400000009</v>
      </c>
      <c r="BP75" s="66">
        <v>0</v>
      </c>
      <c r="BQ75" s="66">
        <v>0</v>
      </c>
      <c r="BR75" s="66"/>
      <c r="BS75" s="66">
        <v>0</v>
      </c>
      <c r="BT75" s="67">
        <v>648.96952400000009</v>
      </c>
      <c r="BU75" s="73"/>
      <c r="BV75" s="69">
        <f>BO79</f>
        <v>0</v>
      </c>
      <c r="BW75" s="70">
        <f t="shared" si="4"/>
        <v>0</v>
      </c>
      <c r="BX75" s="71">
        <f t="shared" si="0"/>
        <v>0</v>
      </c>
      <c r="BZ75" s="69">
        <f>'Bieu 17CH'!F76</f>
        <v>648.96952400000009</v>
      </c>
      <c r="CA75" s="70">
        <f t="shared" si="3"/>
        <v>0</v>
      </c>
    </row>
    <row r="76" spans="1:80" s="72" customFormat="1" ht="34.950000000000003" customHeight="1" x14ac:dyDescent="0.3">
      <c r="A76" s="9" t="s">
        <v>96</v>
      </c>
      <c r="B76" s="23" t="s">
        <v>439</v>
      </c>
      <c r="C76" s="9" t="s">
        <v>440</v>
      </c>
      <c r="D76" s="66">
        <v>214.13251700000001</v>
      </c>
      <c r="E76" s="61">
        <v>0</v>
      </c>
      <c r="F76" s="66">
        <v>0</v>
      </c>
      <c r="G76" s="66">
        <v>0</v>
      </c>
      <c r="H76" s="66">
        <v>0</v>
      </c>
      <c r="I76" s="66">
        <v>0</v>
      </c>
      <c r="J76" s="66">
        <v>0</v>
      </c>
      <c r="K76" s="66">
        <v>0</v>
      </c>
      <c r="L76" s="66">
        <v>0</v>
      </c>
      <c r="M76" s="66">
        <v>0</v>
      </c>
      <c r="N76" s="66">
        <v>0</v>
      </c>
      <c r="O76" s="66">
        <v>0</v>
      </c>
      <c r="P76" s="66">
        <v>0</v>
      </c>
      <c r="Q76" s="66">
        <v>0</v>
      </c>
      <c r="R76" s="66">
        <v>0</v>
      </c>
      <c r="S76" s="66">
        <v>0</v>
      </c>
      <c r="T76" s="61">
        <v>4.4000000000000004</v>
      </c>
      <c r="U76" s="66">
        <v>0</v>
      </c>
      <c r="V76" s="66">
        <v>0</v>
      </c>
      <c r="W76" s="66">
        <v>0</v>
      </c>
      <c r="X76" s="66">
        <v>0</v>
      </c>
      <c r="Y76" s="66">
        <v>0</v>
      </c>
      <c r="Z76" s="66">
        <v>0</v>
      </c>
      <c r="AA76" s="66">
        <v>0</v>
      </c>
      <c r="AB76" s="66">
        <v>0</v>
      </c>
      <c r="AC76" s="66">
        <v>0</v>
      </c>
      <c r="AD76" s="66">
        <v>0</v>
      </c>
      <c r="AE76" s="66">
        <v>0</v>
      </c>
      <c r="AF76" s="66">
        <v>0</v>
      </c>
      <c r="AG76" s="66">
        <v>0</v>
      </c>
      <c r="AH76" s="66">
        <v>0</v>
      </c>
      <c r="AI76" s="66">
        <v>0</v>
      </c>
      <c r="AJ76" s="66">
        <v>0</v>
      </c>
      <c r="AK76" s="66">
        <v>4.4000000000000004</v>
      </c>
      <c r="AL76" s="66">
        <v>0</v>
      </c>
      <c r="AM76" s="66">
        <v>0</v>
      </c>
      <c r="AN76" s="66">
        <v>0</v>
      </c>
      <c r="AO76" s="66">
        <v>0</v>
      </c>
      <c r="AP76" s="66">
        <v>0</v>
      </c>
      <c r="AQ76" s="66">
        <v>0</v>
      </c>
      <c r="AR76" s="66">
        <v>4.4000000000000004</v>
      </c>
      <c r="AS76" s="66">
        <v>0</v>
      </c>
      <c r="AT76" s="66">
        <v>0</v>
      </c>
      <c r="AU76" s="66">
        <v>0</v>
      </c>
      <c r="AV76" s="66">
        <v>0</v>
      </c>
      <c r="AW76" s="66">
        <v>0</v>
      </c>
      <c r="AX76" s="66">
        <v>0</v>
      </c>
      <c r="AY76" s="66">
        <v>0</v>
      </c>
      <c r="AZ76" s="66">
        <v>0</v>
      </c>
      <c r="BA76" s="66">
        <v>0</v>
      </c>
      <c r="BB76" s="66">
        <v>0</v>
      </c>
      <c r="BC76" s="66">
        <v>0</v>
      </c>
      <c r="BD76" s="66">
        <v>0</v>
      </c>
      <c r="BE76" s="66">
        <v>0</v>
      </c>
      <c r="BF76" s="66">
        <v>0</v>
      </c>
      <c r="BG76" s="66">
        <v>0</v>
      </c>
      <c r="BH76" s="66">
        <v>0</v>
      </c>
      <c r="BI76" s="66">
        <v>0</v>
      </c>
      <c r="BJ76" s="66">
        <v>0</v>
      </c>
      <c r="BK76" s="66">
        <v>0</v>
      </c>
      <c r="BL76" s="61">
        <v>0</v>
      </c>
      <c r="BM76" s="66">
        <v>0</v>
      </c>
      <c r="BN76" s="66">
        <v>0</v>
      </c>
      <c r="BO76" s="66">
        <v>0</v>
      </c>
      <c r="BP76" s="36">
        <v>209.732517</v>
      </c>
      <c r="BQ76" s="66">
        <v>0</v>
      </c>
      <c r="BR76" s="66"/>
      <c r="BS76" s="66">
        <v>4.4000000000000004</v>
      </c>
      <c r="BT76" s="67">
        <v>209.732517</v>
      </c>
      <c r="BU76" s="73"/>
      <c r="BV76" s="69">
        <f>BP79</f>
        <v>0</v>
      </c>
      <c r="BW76" s="70">
        <f t="shared" si="4"/>
        <v>-4.4000000000000004</v>
      </c>
      <c r="BX76" s="71"/>
      <c r="BZ76" s="69">
        <f>'Bieu 17CH'!F77</f>
        <v>209.732517</v>
      </c>
      <c r="CA76" s="70">
        <f t="shared" si="3"/>
        <v>0</v>
      </c>
    </row>
    <row r="77" spans="1:80" s="72" customFormat="1" ht="34.950000000000003" customHeight="1" x14ac:dyDescent="0.3">
      <c r="A77" s="9" t="s">
        <v>99</v>
      </c>
      <c r="B77" s="23" t="s">
        <v>441</v>
      </c>
      <c r="C77" s="9" t="s">
        <v>442</v>
      </c>
      <c r="D77" s="66">
        <v>0</v>
      </c>
      <c r="E77" s="61">
        <v>0</v>
      </c>
      <c r="F77" s="66">
        <v>0</v>
      </c>
      <c r="G77" s="66">
        <v>0</v>
      </c>
      <c r="H77" s="66">
        <v>0</v>
      </c>
      <c r="I77" s="66">
        <v>0</v>
      </c>
      <c r="J77" s="66">
        <v>0</v>
      </c>
      <c r="K77" s="66">
        <v>0</v>
      </c>
      <c r="L77" s="66">
        <v>0</v>
      </c>
      <c r="M77" s="66">
        <v>0</v>
      </c>
      <c r="N77" s="66">
        <v>0</v>
      </c>
      <c r="O77" s="66">
        <v>0</v>
      </c>
      <c r="P77" s="66">
        <v>0</v>
      </c>
      <c r="Q77" s="66">
        <v>0</v>
      </c>
      <c r="R77" s="66">
        <v>0</v>
      </c>
      <c r="S77" s="66">
        <v>0</v>
      </c>
      <c r="T77" s="61">
        <v>0</v>
      </c>
      <c r="U77" s="66">
        <v>0</v>
      </c>
      <c r="V77" s="66">
        <v>0</v>
      </c>
      <c r="W77" s="66">
        <v>0</v>
      </c>
      <c r="X77" s="66">
        <v>0</v>
      </c>
      <c r="Y77" s="66">
        <v>0</v>
      </c>
      <c r="Z77" s="66">
        <v>0</v>
      </c>
      <c r="AA77" s="66">
        <v>0</v>
      </c>
      <c r="AB77" s="66">
        <v>0</v>
      </c>
      <c r="AC77" s="66">
        <v>0</v>
      </c>
      <c r="AD77" s="66">
        <v>0</v>
      </c>
      <c r="AE77" s="66">
        <v>0</v>
      </c>
      <c r="AF77" s="66">
        <v>0</v>
      </c>
      <c r="AG77" s="66">
        <v>0</v>
      </c>
      <c r="AH77" s="66">
        <v>0</v>
      </c>
      <c r="AI77" s="66">
        <v>0</v>
      </c>
      <c r="AJ77" s="66">
        <v>0</v>
      </c>
      <c r="AK77" s="66">
        <v>0</v>
      </c>
      <c r="AL77" s="66">
        <v>0</v>
      </c>
      <c r="AM77" s="66">
        <v>0</v>
      </c>
      <c r="AN77" s="66">
        <v>0</v>
      </c>
      <c r="AO77" s="66">
        <v>0</v>
      </c>
      <c r="AP77" s="66">
        <v>0</v>
      </c>
      <c r="AQ77" s="66">
        <v>0</v>
      </c>
      <c r="AR77" s="66">
        <v>0</v>
      </c>
      <c r="AS77" s="66">
        <v>0</v>
      </c>
      <c r="AT77" s="66">
        <v>0</v>
      </c>
      <c r="AU77" s="66">
        <v>0</v>
      </c>
      <c r="AV77" s="66">
        <v>0</v>
      </c>
      <c r="AW77" s="66">
        <v>0</v>
      </c>
      <c r="AX77" s="66">
        <v>0</v>
      </c>
      <c r="AY77" s="66">
        <v>0</v>
      </c>
      <c r="AZ77" s="66">
        <v>0</v>
      </c>
      <c r="BA77" s="66">
        <v>0</v>
      </c>
      <c r="BB77" s="66">
        <v>0</v>
      </c>
      <c r="BC77" s="66">
        <v>0</v>
      </c>
      <c r="BD77" s="66">
        <v>0</v>
      </c>
      <c r="BE77" s="66">
        <v>0</v>
      </c>
      <c r="BF77" s="66">
        <v>0</v>
      </c>
      <c r="BG77" s="66">
        <v>0</v>
      </c>
      <c r="BH77" s="66">
        <v>0</v>
      </c>
      <c r="BI77" s="66">
        <v>0</v>
      </c>
      <c r="BJ77" s="66">
        <v>0</v>
      </c>
      <c r="BK77" s="66">
        <v>0</v>
      </c>
      <c r="BL77" s="61">
        <v>0</v>
      </c>
      <c r="BM77" s="66">
        <v>0</v>
      </c>
      <c r="BN77" s="66">
        <v>0</v>
      </c>
      <c r="BO77" s="66">
        <v>0</v>
      </c>
      <c r="BP77" s="66">
        <v>0</v>
      </c>
      <c r="BQ77" s="36">
        <v>0</v>
      </c>
      <c r="BR77" s="61"/>
      <c r="BS77" s="66">
        <v>0</v>
      </c>
      <c r="BT77" s="67">
        <v>0</v>
      </c>
      <c r="BU77" s="73"/>
      <c r="BV77" s="69">
        <f>BQ79</f>
        <v>0</v>
      </c>
      <c r="BW77" s="70">
        <f t="shared" si="4"/>
        <v>0</v>
      </c>
      <c r="BX77" s="71"/>
      <c r="BZ77" s="69">
        <f>'Bieu 17CH'!F78</f>
        <v>0</v>
      </c>
      <c r="CA77" s="70">
        <f t="shared" si="3"/>
        <v>0</v>
      </c>
    </row>
    <row r="78" spans="1:80" s="72" customFormat="1" ht="34.950000000000003" customHeight="1" x14ac:dyDescent="0.3">
      <c r="A78" s="9"/>
      <c r="B78" s="79" t="s">
        <v>604</v>
      </c>
      <c r="C78" s="9"/>
      <c r="D78" s="66"/>
      <c r="E78" s="61"/>
      <c r="F78" s="66"/>
      <c r="G78" s="66"/>
      <c r="H78" s="66"/>
      <c r="I78" s="66"/>
      <c r="J78" s="66"/>
      <c r="K78" s="66"/>
      <c r="L78" s="66"/>
      <c r="M78" s="66"/>
      <c r="N78" s="66"/>
      <c r="O78" s="66"/>
      <c r="P78" s="66"/>
      <c r="Q78" s="66"/>
      <c r="R78" s="66"/>
      <c r="S78" s="66"/>
      <c r="T78" s="61"/>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1"/>
      <c r="BM78" s="66"/>
      <c r="BN78" s="66"/>
      <c r="BO78" s="66"/>
      <c r="BP78" s="66"/>
      <c r="BQ78" s="61"/>
      <c r="BR78" s="61"/>
      <c r="BS78" s="66"/>
      <c r="BT78" s="67"/>
      <c r="BU78" s="73"/>
      <c r="BV78" s="69"/>
      <c r="BW78" s="70"/>
      <c r="BX78" s="71"/>
      <c r="BZ78" s="69"/>
      <c r="CA78" s="70"/>
    </row>
    <row r="79" spans="1:80" s="65" customFormat="1" ht="34.950000000000003" customHeight="1" x14ac:dyDescent="0.3">
      <c r="A79" s="78"/>
      <c r="B79" s="79" t="s">
        <v>541</v>
      </c>
      <c r="C79" s="78"/>
      <c r="D79" s="56"/>
      <c r="E79" s="56">
        <v>0</v>
      </c>
      <c r="F79" s="61">
        <v>0</v>
      </c>
      <c r="G79" s="61">
        <v>0</v>
      </c>
      <c r="H79" s="61">
        <v>0</v>
      </c>
      <c r="I79" s="61">
        <v>0</v>
      </c>
      <c r="J79" s="61">
        <v>0</v>
      </c>
      <c r="K79" s="61">
        <v>0</v>
      </c>
      <c r="L79" s="61">
        <v>0</v>
      </c>
      <c r="M79" s="61">
        <v>0</v>
      </c>
      <c r="N79" s="61">
        <v>0</v>
      </c>
      <c r="O79" s="61">
        <v>0</v>
      </c>
      <c r="P79" s="61">
        <v>0</v>
      </c>
      <c r="Q79" s="61">
        <v>0</v>
      </c>
      <c r="R79" s="61">
        <v>0</v>
      </c>
      <c r="S79" s="61">
        <v>8.1516999999999999</v>
      </c>
      <c r="T79" s="56">
        <v>178.38263000000003</v>
      </c>
      <c r="U79" s="61">
        <v>2.6269999999999998</v>
      </c>
      <c r="V79" s="61">
        <v>4.5950000000000069</v>
      </c>
      <c r="W79" s="61">
        <v>1.62</v>
      </c>
      <c r="X79" s="61">
        <v>23.875</v>
      </c>
      <c r="Y79" s="61">
        <v>1.9200000000000004</v>
      </c>
      <c r="Z79" s="61">
        <v>1.8911000000000002</v>
      </c>
      <c r="AA79" s="61">
        <v>0.76109999999999989</v>
      </c>
      <c r="AB79" s="61">
        <v>0</v>
      </c>
      <c r="AC79" s="61">
        <v>1.1300000000000001</v>
      </c>
      <c r="AD79" s="61">
        <v>0</v>
      </c>
      <c r="AE79" s="61">
        <v>0</v>
      </c>
      <c r="AF79" s="61">
        <v>0</v>
      </c>
      <c r="AG79" s="61">
        <v>0</v>
      </c>
      <c r="AH79" s="61">
        <v>0</v>
      </c>
      <c r="AI79" s="61">
        <v>0</v>
      </c>
      <c r="AJ79" s="61">
        <v>0</v>
      </c>
      <c r="AK79" s="61">
        <v>81.622560000000007</v>
      </c>
      <c r="AL79" s="61">
        <v>49.24</v>
      </c>
      <c r="AM79" s="61">
        <v>0</v>
      </c>
      <c r="AN79" s="61">
        <v>49.24</v>
      </c>
      <c r="AO79" s="61">
        <v>0</v>
      </c>
      <c r="AP79" s="61">
        <v>3.9619999999999997</v>
      </c>
      <c r="AQ79" s="61">
        <v>7.0405599999999993</v>
      </c>
      <c r="AR79" s="61">
        <v>21.380000000000003</v>
      </c>
      <c r="AS79" s="61">
        <v>66.828270000000217</v>
      </c>
      <c r="AT79" s="61">
        <v>59.818770000000008</v>
      </c>
      <c r="AU79" s="61">
        <v>4.7800000000002001</v>
      </c>
      <c r="AV79" s="61">
        <v>0</v>
      </c>
      <c r="AW79" s="61">
        <v>0</v>
      </c>
      <c r="AX79" s="61">
        <v>0</v>
      </c>
      <c r="AY79" s="61">
        <v>0</v>
      </c>
      <c r="AZ79" s="61">
        <v>0.79950000000000376</v>
      </c>
      <c r="BA79" s="61">
        <v>0</v>
      </c>
      <c r="BB79" s="61">
        <v>0</v>
      </c>
      <c r="BC79" s="61">
        <v>1.4300000000000002</v>
      </c>
      <c r="BD79" s="61">
        <v>0</v>
      </c>
      <c r="BE79" s="61">
        <v>0</v>
      </c>
      <c r="BF79" s="61">
        <v>9.5400000000000009</v>
      </c>
      <c r="BG79" s="61">
        <v>0</v>
      </c>
      <c r="BH79" s="61">
        <v>0</v>
      </c>
      <c r="BI79" s="61">
        <v>0</v>
      </c>
      <c r="BJ79" s="61">
        <v>0</v>
      </c>
      <c r="BK79" s="61">
        <v>0</v>
      </c>
      <c r="BL79" s="56">
        <v>0</v>
      </c>
      <c r="BM79" s="61">
        <v>0</v>
      </c>
      <c r="BN79" s="61">
        <v>0</v>
      </c>
      <c r="BO79" s="61">
        <v>0</v>
      </c>
      <c r="BP79" s="61">
        <v>0</v>
      </c>
      <c r="BQ79" s="61">
        <v>0</v>
      </c>
      <c r="BR79" s="61"/>
      <c r="BS79" s="57"/>
      <c r="BT79" s="57"/>
      <c r="BU79" s="58"/>
      <c r="BV79" s="62"/>
      <c r="BW79" s="63">
        <f t="shared" si="4"/>
        <v>0</v>
      </c>
      <c r="BX79" s="64">
        <f t="shared" ref="BX79" si="5">BW79</f>
        <v>0</v>
      </c>
      <c r="BZ79" s="62">
        <f>'Bieu 17CH'!F79</f>
        <v>0</v>
      </c>
      <c r="CA79" s="63">
        <f t="shared" si="3"/>
        <v>0</v>
      </c>
    </row>
    <row r="80" spans="1:80" s="7" customFormat="1" ht="34.950000000000003" customHeight="1" x14ac:dyDescent="0.3">
      <c r="A80" s="8"/>
      <c r="B80" s="54" t="s">
        <v>545</v>
      </c>
      <c r="C80" s="8"/>
      <c r="D80" s="55">
        <v>110717.34927600002</v>
      </c>
      <c r="E80" s="56">
        <v>100618.00165000002</v>
      </c>
      <c r="F80" s="56">
        <v>3397.4989330000008</v>
      </c>
      <c r="G80" s="56">
        <v>3111.3143980000004</v>
      </c>
      <c r="H80" s="56">
        <v>286.18453499999998</v>
      </c>
      <c r="I80" s="56">
        <v>0</v>
      </c>
      <c r="J80" s="56">
        <v>2907.5942880000007</v>
      </c>
      <c r="K80" s="56">
        <v>1958.2774079999999</v>
      </c>
      <c r="L80" s="56">
        <v>26356.251627000005</v>
      </c>
      <c r="M80" s="56">
        <v>23388.784682000001</v>
      </c>
      <c r="N80" s="56">
        <v>42182.523990000009</v>
      </c>
      <c r="O80" s="56">
        <v>13186.405001000003</v>
      </c>
      <c r="P80" s="56">
        <v>358.44216399999999</v>
      </c>
      <c r="Q80" s="56">
        <v>0</v>
      </c>
      <c r="R80" s="56">
        <v>0</v>
      </c>
      <c r="S80" s="56">
        <v>68.628558000000012</v>
      </c>
      <c r="T80" s="56">
        <v>8818.528647000001</v>
      </c>
      <c r="U80" s="56">
        <v>2087.1465859999994</v>
      </c>
      <c r="V80" s="56">
        <v>114.61401600000001</v>
      </c>
      <c r="W80" s="56">
        <v>21.800609000000001</v>
      </c>
      <c r="X80" s="56">
        <v>113.85388</v>
      </c>
      <c r="Y80" s="56">
        <v>3.4301710000000005</v>
      </c>
      <c r="Z80" s="56">
        <v>138.97137999999998</v>
      </c>
      <c r="AA80" s="56">
        <v>22.092463999999996</v>
      </c>
      <c r="AB80" s="56">
        <v>0</v>
      </c>
      <c r="AC80" s="56">
        <v>8.1808690000000013</v>
      </c>
      <c r="AD80" s="56">
        <v>66.175021000000001</v>
      </c>
      <c r="AE80" s="56">
        <v>36.840724999999999</v>
      </c>
      <c r="AF80" s="56">
        <v>0</v>
      </c>
      <c r="AG80" s="56">
        <v>0</v>
      </c>
      <c r="AH80" s="56">
        <v>0</v>
      </c>
      <c r="AI80" s="56">
        <v>0</v>
      </c>
      <c r="AJ80" s="56">
        <v>5.6823009999999989</v>
      </c>
      <c r="AK80" s="56">
        <v>215.57687000000004</v>
      </c>
      <c r="AL80" s="56">
        <v>77.919514000000007</v>
      </c>
      <c r="AM80" s="56">
        <v>0</v>
      </c>
      <c r="AN80" s="56">
        <v>77.919514000000007</v>
      </c>
      <c r="AO80" s="56">
        <v>0</v>
      </c>
      <c r="AP80" s="56">
        <v>8.0333039999999993</v>
      </c>
      <c r="AQ80" s="56">
        <v>79.317506000000009</v>
      </c>
      <c r="AR80" s="56">
        <v>50.306545999999997</v>
      </c>
      <c r="AS80" s="56">
        <v>4277.7156400000003</v>
      </c>
      <c r="AT80" s="56">
        <v>1222.9659410000002</v>
      </c>
      <c r="AU80" s="56">
        <v>2961.4792150000003</v>
      </c>
      <c r="AV80" s="56">
        <v>0</v>
      </c>
      <c r="AW80" s="56">
        <v>0</v>
      </c>
      <c r="AX80" s="56">
        <v>3.6938490000000002</v>
      </c>
      <c r="AY80" s="56">
        <v>8.2614889999999992</v>
      </c>
      <c r="AZ80" s="56">
        <v>74.850496000000007</v>
      </c>
      <c r="BA80" s="56">
        <v>1.3641700000000001</v>
      </c>
      <c r="BB80" s="56">
        <v>3.4650350000000003</v>
      </c>
      <c r="BC80" s="56">
        <v>1.6354450000000003</v>
      </c>
      <c r="BD80" s="56">
        <v>0</v>
      </c>
      <c r="BE80" s="56">
        <v>5.4945409999999999</v>
      </c>
      <c r="BF80" s="56">
        <v>11.029107</v>
      </c>
      <c r="BG80" s="56">
        <v>261.38541800000002</v>
      </c>
      <c r="BH80" s="56">
        <v>1567.5104290000004</v>
      </c>
      <c r="BI80" s="56">
        <v>82.373927000000009</v>
      </c>
      <c r="BJ80" s="56">
        <v>1485.1365020000003</v>
      </c>
      <c r="BK80" s="56">
        <v>0</v>
      </c>
      <c r="BL80" s="56">
        <v>1280.8189790000001</v>
      </c>
      <c r="BM80" s="56">
        <v>358.44216399999999</v>
      </c>
      <c r="BN80" s="56">
        <v>422.116938</v>
      </c>
      <c r="BO80" s="56">
        <v>648.96952400000009</v>
      </c>
      <c r="BP80" s="56">
        <v>209.732517</v>
      </c>
      <c r="BQ80" s="56">
        <v>0</v>
      </c>
      <c r="BR80" s="56"/>
      <c r="BS80" s="57"/>
      <c r="BT80" s="57"/>
      <c r="BU80" s="58"/>
      <c r="BV80" s="62"/>
      <c r="BW80" s="63">
        <f t="shared" si="4"/>
        <v>0</v>
      </c>
      <c r="BX80" s="60"/>
      <c r="BZ80" s="62">
        <f>'Bieu 17CH'!F80</f>
        <v>0</v>
      </c>
      <c r="CA80" s="63">
        <f t="shared" si="3"/>
        <v>0</v>
      </c>
    </row>
  </sheetData>
  <mergeCells count="13">
    <mergeCell ref="BS5:BS6"/>
    <mergeCell ref="BT5:BT6"/>
    <mergeCell ref="BV5:BV6"/>
    <mergeCell ref="BW5:BW6"/>
    <mergeCell ref="BZ5:CA6"/>
    <mergeCell ref="BR5:BR6"/>
    <mergeCell ref="A2:BQ2"/>
    <mergeCell ref="A3:BQ3"/>
    <mergeCell ref="A5:A6"/>
    <mergeCell ref="B5:B6"/>
    <mergeCell ref="C5:C6"/>
    <mergeCell ref="D5:D6"/>
    <mergeCell ref="E5:BQ5"/>
  </mergeCells>
  <phoneticPr fontId="32" type="noConversion"/>
  <printOptions horizontalCentered="1"/>
  <pageMargins left="0.5" right="0.25" top="0.75" bottom="0.5" header="0.3" footer="0.3"/>
  <pageSetup paperSize="8" scale="28"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00"/>
    <pageSetUpPr fitToPage="1"/>
  </sheetPr>
  <dimension ref="A1:K197"/>
  <sheetViews>
    <sheetView showZeros="0" tabSelected="1" zoomScale="85" zoomScaleNormal="85" workbookViewId="0">
      <pane xSplit="9" ySplit="8" topLeftCell="J137" activePane="bottomRight" state="frozen"/>
      <selection activeCell="O10" sqref="O10"/>
      <selection pane="topRight" activeCell="O10" sqref="O10"/>
      <selection pane="bottomLeft" activeCell="O10" sqref="O10"/>
      <selection pane="bottomRight" activeCell="O10" sqref="O10"/>
    </sheetView>
  </sheetViews>
  <sheetFormatPr defaultColWidth="8.81640625" defaultRowHeight="15.6" x14ac:dyDescent="0.35"/>
  <cols>
    <col min="1" max="1" width="6.08984375" style="5" customWidth="1"/>
    <col min="2" max="2" width="36.81640625" style="165" customWidth="1"/>
    <col min="3" max="6" width="8.81640625" style="5"/>
    <col min="7" max="7" width="16.36328125" style="5" customWidth="1"/>
    <col min="8" max="8" width="30.26953125" style="166" customWidth="1"/>
    <col min="9" max="9" width="31.81640625" style="166" customWidth="1"/>
    <col min="10" max="10" width="14.54296875" style="166" hidden="1" customWidth="1"/>
    <col min="11" max="11" width="16.54296875" style="6" customWidth="1"/>
    <col min="12" max="12" width="11.08984375" style="6" customWidth="1"/>
    <col min="13" max="16384" width="8.81640625" style="6"/>
  </cols>
  <sheetData>
    <row r="1" spans="1:11" ht="17.399999999999999" x14ac:dyDescent="0.35">
      <c r="A1" s="1" t="s">
        <v>549</v>
      </c>
      <c r="B1" s="163"/>
      <c r="C1" s="161"/>
      <c r="D1" s="161"/>
      <c r="E1" s="161"/>
      <c r="F1" s="161"/>
      <c r="G1" s="161"/>
      <c r="H1" s="4"/>
      <c r="I1" s="4"/>
      <c r="J1" s="4"/>
    </row>
    <row r="2" spans="1:11" x14ac:dyDescent="0.35">
      <c r="A2" s="283" t="s">
        <v>264</v>
      </c>
      <c r="B2" s="283"/>
      <c r="C2" s="283"/>
      <c r="D2" s="283"/>
      <c r="E2" s="283"/>
      <c r="F2" s="283"/>
      <c r="G2" s="283"/>
      <c r="H2" s="283"/>
      <c r="I2" s="283"/>
      <c r="J2" s="6"/>
    </row>
    <row r="3" spans="1:11" x14ac:dyDescent="0.35">
      <c r="A3" s="283" t="s">
        <v>0</v>
      </c>
      <c r="B3" s="283"/>
      <c r="C3" s="283"/>
      <c r="D3" s="283"/>
      <c r="E3" s="283"/>
      <c r="F3" s="283"/>
      <c r="G3" s="283"/>
      <c r="H3" s="283"/>
      <c r="I3" s="283"/>
      <c r="J3" s="6"/>
    </row>
    <row r="4" spans="1:11" x14ac:dyDescent="0.35">
      <c r="A4" s="161"/>
      <c r="B4" s="164"/>
      <c r="C4" s="161"/>
      <c r="D4" s="161"/>
      <c r="E4" s="161"/>
      <c r="F4" s="161"/>
      <c r="G4" s="161"/>
      <c r="H4" s="4"/>
      <c r="I4" s="4"/>
      <c r="J4" s="4"/>
    </row>
    <row r="5" spans="1:11" x14ac:dyDescent="0.35">
      <c r="I5" s="167" t="s">
        <v>1</v>
      </c>
    </row>
    <row r="6" spans="1:11" s="4" customFormat="1" ht="15.6" customHeight="1" x14ac:dyDescent="0.35">
      <c r="A6" s="294" t="s">
        <v>2</v>
      </c>
      <c r="B6" s="294" t="s">
        <v>3</v>
      </c>
      <c r="C6" s="296" t="s">
        <v>269</v>
      </c>
      <c r="D6" s="296" t="s">
        <v>268</v>
      </c>
      <c r="E6" s="296" t="s">
        <v>267</v>
      </c>
      <c r="F6" s="294" t="s">
        <v>266</v>
      </c>
      <c r="G6" s="294" t="s">
        <v>265</v>
      </c>
      <c r="H6" s="294" t="s">
        <v>5</v>
      </c>
      <c r="I6" s="294" t="s">
        <v>6</v>
      </c>
      <c r="J6" s="294"/>
    </row>
    <row r="7" spans="1:11" s="4" customFormat="1" x14ac:dyDescent="0.35">
      <c r="A7" s="294"/>
      <c r="B7" s="294"/>
      <c r="C7" s="357"/>
      <c r="D7" s="357"/>
      <c r="E7" s="357"/>
      <c r="F7" s="294"/>
      <c r="G7" s="294"/>
      <c r="H7" s="294"/>
      <c r="I7" s="294"/>
      <c r="J7" s="294"/>
    </row>
    <row r="8" spans="1:11" s="4" customFormat="1" x14ac:dyDescent="0.35">
      <c r="A8" s="294"/>
      <c r="B8" s="294"/>
      <c r="C8" s="358"/>
      <c r="D8" s="358"/>
      <c r="E8" s="358"/>
      <c r="F8" s="294"/>
      <c r="G8" s="294"/>
      <c r="H8" s="294"/>
      <c r="I8" s="294"/>
      <c r="J8" s="294"/>
    </row>
    <row r="9" spans="1:11" s="4" customFormat="1" x14ac:dyDescent="0.35">
      <c r="A9" s="45">
        <v>-1</v>
      </c>
      <c r="B9" s="45">
        <v>-2</v>
      </c>
      <c r="C9" s="45">
        <v>-3</v>
      </c>
      <c r="D9" s="45">
        <v>-4</v>
      </c>
      <c r="E9" s="45">
        <v>-5</v>
      </c>
      <c r="F9" s="45">
        <v>-6</v>
      </c>
      <c r="G9" s="45">
        <v>-7</v>
      </c>
      <c r="H9" s="45">
        <v>-8</v>
      </c>
      <c r="I9" s="45">
        <v>-9</v>
      </c>
      <c r="J9" s="45">
        <v>-8</v>
      </c>
      <c r="K9" s="45"/>
    </row>
    <row r="10" spans="1:11" s="4" customFormat="1" ht="67.95" customHeight="1" x14ac:dyDescent="0.35">
      <c r="A10" s="168" t="s">
        <v>30</v>
      </c>
      <c r="B10" s="169" t="s">
        <v>270</v>
      </c>
      <c r="C10" s="168"/>
      <c r="D10" s="168"/>
      <c r="E10" s="168">
        <v>0</v>
      </c>
      <c r="F10" s="3"/>
      <c r="G10" s="3"/>
      <c r="H10" s="3"/>
      <c r="I10" s="3"/>
      <c r="J10" s="3"/>
    </row>
    <row r="11" spans="1:11" s="4" customFormat="1" ht="16.2" x14ac:dyDescent="0.35">
      <c r="A11" s="170" t="s">
        <v>31</v>
      </c>
      <c r="B11" s="171" t="s">
        <v>602</v>
      </c>
      <c r="C11" s="170"/>
      <c r="D11" s="170"/>
      <c r="E11" s="170">
        <v>0</v>
      </c>
      <c r="F11" s="3"/>
      <c r="G11" s="3"/>
      <c r="H11" s="3"/>
      <c r="I11" s="3"/>
      <c r="J11" s="3"/>
    </row>
    <row r="12" spans="1:11" x14ac:dyDescent="0.35">
      <c r="A12" s="172">
        <v>1</v>
      </c>
      <c r="B12" s="173" t="s">
        <v>34</v>
      </c>
      <c r="C12" s="174">
        <v>1.0349999999999999</v>
      </c>
      <c r="D12" s="174"/>
      <c r="E12" s="175">
        <v>1.0349999999999999</v>
      </c>
      <c r="F12" s="172" t="s">
        <v>13</v>
      </c>
      <c r="G12" s="176" t="s">
        <v>35</v>
      </c>
      <c r="H12" s="177" t="s">
        <v>227</v>
      </c>
      <c r="I12" s="9"/>
      <c r="J12" s="177"/>
    </row>
    <row r="13" spans="1:11" x14ac:dyDescent="0.35">
      <c r="A13" s="172">
        <v>2</v>
      </c>
      <c r="B13" s="173" t="s">
        <v>34</v>
      </c>
      <c r="C13" s="175">
        <v>11.34</v>
      </c>
      <c r="D13" s="175"/>
      <c r="E13" s="175">
        <v>11.34</v>
      </c>
      <c r="F13" s="172" t="s">
        <v>13</v>
      </c>
      <c r="G13" s="176" t="s">
        <v>35</v>
      </c>
      <c r="H13" s="177" t="s">
        <v>227</v>
      </c>
      <c r="I13" s="9"/>
      <c r="J13" s="177"/>
    </row>
    <row r="14" spans="1:11" ht="46.8" x14ac:dyDescent="0.35">
      <c r="A14" s="176">
        <v>3</v>
      </c>
      <c r="B14" s="178" t="s">
        <v>32</v>
      </c>
      <c r="C14" s="176">
        <v>11.5</v>
      </c>
      <c r="D14" s="176"/>
      <c r="E14" s="176">
        <v>11.5</v>
      </c>
      <c r="F14" s="176" t="s">
        <v>13</v>
      </c>
      <c r="G14" s="176" t="s">
        <v>33</v>
      </c>
      <c r="H14" s="177" t="s">
        <v>228</v>
      </c>
      <c r="I14" s="9" t="s">
        <v>36</v>
      </c>
      <c r="J14" s="177"/>
    </row>
    <row r="15" spans="1:11" s="4" customFormat="1" ht="16.2" x14ac:dyDescent="0.35">
      <c r="A15" s="170" t="s">
        <v>37</v>
      </c>
      <c r="B15" s="171" t="s">
        <v>603</v>
      </c>
      <c r="C15" s="170"/>
      <c r="D15" s="179"/>
      <c r="E15" s="179">
        <v>0</v>
      </c>
      <c r="F15" s="3"/>
      <c r="G15" s="3"/>
      <c r="H15" s="3"/>
      <c r="I15" s="3"/>
      <c r="J15" s="3"/>
    </row>
    <row r="16" spans="1:11" ht="46.95" customHeight="1" x14ac:dyDescent="0.35">
      <c r="A16" s="172">
        <v>1</v>
      </c>
      <c r="B16" s="173" t="s">
        <v>38</v>
      </c>
      <c r="C16" s="175">
        <v>0.12</v>
      </c>
      <c r="D16" s="175"/>
      <c r="E16" s="175">
        <v>0.12</v>
      </c>
      <c r="F16" s="172" t="s">
        <v>14</v>
      </c>
      <c r="G16" s="176" t="s">
        <v>39</v>
      </c>
      <c r="H16" s="177" t="s">
        <v>209</v>
      </c>
      <c r="I16" s="361" t="s">
        <v>210</v>
      </c>
      <c r="J16" s="177"/>
    </row>
    <row r="17" spans="1:10" ht="46.8" x14ac:dyDescent="0.35">
      <c r="A17" s="172">
        <v>2</v>
      </c>
      <c r="B17" s="173" t="s">
        <v>40</v>
      </c>
      <c r="C17" s="175">
        <v>0.12</v>
      </c>
      <c r="D17" s="175"/>
      <c r="E17" s="175">
        <v>0.12</v>
      </c>
      <c r="F17" s="172" t="s">
        <v>14</v>
      </c>
      <c r="G17" s="176" t="s">
        <v>41</v>
      </c>
      <c r="H17" s="177" t="s">
        <v>211</v>
      </c>
      <c r="I17" s="361"/>
      <c r="J17" s="177"/>
    </row>
    <row r="18" spans="1:10" ht="46.8" x14ac:dyDescent="0.35">
      <c r="A18" s="172">
        <v>3</v>
      </c>
      <c r="B18" s="173" t="s">
        <v>42</v>
      </c>
      <c r="C18" s="175">
        <v>0.12</v>
      </c>
      <c r="D18" s="175"/>
      <c r="E18" s="175">
        <v>0.12</v>
      </c>
      <c r="F18" s="172" t="s">
        <v>14</v>
      </c>
      <c r="G18" s="176" t="s">
        <v>43</v>
      </c>
      <c r="H18" s="177" t="s">
        <v>212</v>
      </c>
      <c r="I18" s="361"/>
      <c r="J18" s="177"/>
    </row>
    <row r="19" spans="1:10" ht="46.8" x14ac:dyDescent="0.35">
      <c r="A19" s="172">
        <v>4</v>
      </c>
      <c r="B19" s="173" t="s">
        <v>44</v>
      </c>
      <c r="C19" s="175">
        <v>0.12</v>
      </c>
      <c r="D19" s="175"/>
      <c r="E19" s="175">
        <v>0.12</v>
      </c>
      <c r="F19" s="172" t="s">
        <v>14</v>
      </c>
      <c r="G19" s="176" t="s">
        <v>45</v>
      </c>
      <c r="H19" s="177" t="s">
        <v>213</v>
      </c>
      <c r="I19" s="361"/>
      <c r="J19" s="177"/>
    </row>
    <row r="20" spans="1:10" ht="62.4" customHeight="1" x14ac:dyDescent="0.35">
      <c r="A20" s="176">
        <v>5</v>
      </c>
      <c r="B20" s="178" t="s">
        <v>46</v>
      </c>
      <c r="C20" s="176">
        <v>0.12</v>
      </c>
      <c r="D20" s="176"/>
      <c r="E20" s="176">
        <v>0.12</v>
      </c>
      <c r="F20" s="176" t="s">
        <v>14</v>
      </c>
      <c r="G20" s="176" t="s">
        <v>47</v>
      </c>
      <c r="H20" s="177" t="s">
        <v>214</v>
      </c>
      <c r="I20" s="361" t="s">
        <v>215</v>
      </c>
      <c r="J20" s="177"/>
    </row>
    <row r="21" spans="1:10" ht="31.2" x14ac:dyDescent="0.35">
      <c r="A21" s="176">
        <v>6</v>
      </c>
      <c r="B21" s="178" t="s">
        <v>48</v>
      </c>
      <c r="C21" s="176">
        <v>0.12</v>
      </c>
      <c r="D21" s="176"/>
      <c r="E21" s="176">
        <v>0.12</v>
      </c>
      <c r="F21" s="176" t="s">
        <v>14</v>
      </c>
      <c r="G21" s="176" t="s">
        <v>49</v>
      </c>
      <c r="H21" s="177" t="s">
        <v>216</v>
      </c>
      <c r="I21" s="361"/>
      <c r="J21" s="177"/>
    </row>
    <row r="22" spans="1:10" ht="31.2" x14ac:dyDescent="0.35">
      <c r="A22" s="176">
        <v>7</v>
      </c>
      <c r="B22" s="178" t="s">
        <v>50</v>
      </c>
      <c r="C22" s="176">
        <v>0.12</v>
      </c>
      <c r="D22" s="176"/>
      <c r="E22" s="176">
        <v>0.12</v>
      </c>
      <c r="F22" s="176" t="s">
        <v>14</v>
      </c>
      <c r="G22" s="176" t="s">
        <v>51</v>
      </c>
      <c r="H22" s="177" t="s">
        <v>217</v>
      </c>
      <c r="I22" s="361"/>
      <c r="J22" s="177"/>
    </row>
    <row r="23" spans="1:10" ht="31.2" x14ac:dyDescent="0.35">
      <c r="A23" s="176">
        <v>8</v>
      </c>
      <c r="B23" s="178" t="s">
        <v>52</v>
      </c>
      <c r="C23" s="176">
        <v>0.12</v>
      </c>
      <c r="D23" s="176"/>
      <c r="E23" s="176">
        <v>0.12</v>
      </c>
      <c r="F23" s="176" t="s">
        <v>14</v>
      </c>
      <c r="G23" s="176" t="s">
        <v>33</v>
      </c>
      <c r="H23" s="177" t="s">
        <v>194</v>
      </c>
      <c r="I23" s="361"/>
      <c r="J23" s="177"/>
    </row>
    <row r="24" spans="1:10" ht="46.8" x14ac:dyDescent="0.35">
      <c r="A24" s="176">
        <v>9</v>
      </c>
      <c r="B24" s="178" t="s">
        <v>53</v>
      </c>
      <c r="C24" s="176">
        <v>0.12</v>
      </c>
      <c r="D24" s="176"/>
      <c r="E24" s="176">
        <v>0.12</v>
      </c>
      <c r="F24" s="176" t="s">
        <v>14</v>
      </c>
      <c r="G24" s="176" t="s">
        <v>54</v>
      </c>
      <c r="H24" s="177" t="s">
        <v>218</v>
      </c>
      <c r="I24" s="361"/>
      <c r="J24" s="177"/>
    </row>
    <row r="25" spans="1:10" ht="31.2" x14ac:dyDescent="0.35">
      <c r="A25" s="176">
        <v>10</v>
      </c>
      <c r="B25" s="178" t="s">
        <v>55</v>
      </c>
      <c r="C25" s="176">
        <v>0.12</v>
      </c>
      <c r="D25" s="176"/>
      <c r="E25" s="176">
        <v>0.12</v>
      </c>
      <c r="F25" s="176" t="s">
        <v>14</v>
      </c>
      <c r="G25" s="176" t="s">
        <v>56</v>
      </c>
      <c r="H25" s="177" t="s">
        <v>219</v>
      </c>
      <c r="I25" s="361"/>
      <c r="J25" s="177"/>
    </row>
    <row r="26" spans="1:10" ht="31.2" customHeight="1" x14ac:dyDescent="0.35">
      <c r="A26" s="176">
        <v>11</v>
      </c>
      <c r="B26" s="178" t="s">
        <v>57</v>
      </c>
      <c r="C26" s="176">
        <v>0.12</v>
      </c>
      <c r="D26" s="176"/>
      <c r="E26" s="176">
        <v>0.12</v>
      </c>
      <c r="F26" s="176" t="s">
        <v>14</v>
      </c>
      <c r="G26" s="176" t="s">
        <v>35</v>
      </c>
      <c r="H26" s="177" t="s">
        <v>220</v>
      </c>
      <c r="I26" s="361" t="s">
        <v>58</v>
      </c>
      <c r="J26" s="177"/>
    </row>
    <row r="27" spans="1:10" ht="31.2" x14ac:dyDescent="0.35">
      <c r="A27" s="176">
        <v>12</v>
      </c>
      <c r="B27" s="178" t="s">
        <v>59</v>
      </c>
      <c r="C27" s="176">
        <v>0.12</v>
      </c>
      <c r="D27" s="176"/>
      <c r="E27" s="176">
        <v>0.12</v>
      </c>
      <c r="F27" s="176" t="s">
        <v>14</v>
      </c>
      <c r="G27" s="176" t="s">
        <v>60</v>
      </c>
      <c r="H27" s="177" t="s">
        <v>221</v>
      </c>
      <c r="I27" s="361"/>
      <c r="J27" s="177"/>
    </row>
    <row r="28" spans="1:10" ht="46.8" x14ac:dyDescent="0.35">
      <c r="A28" s="176">
        <v>13</v>
      </c>
      <c r="B28" s="178" t="s">
        <v>61</v>
      </c>
      <c r="C28" s="176">
        <v>0.12</v>
      </c>
      <c r="D28" s="176"/>
      <c r="E28" s="176">
        <v>0.12</v>
      </c>
      <c r="F28" s="176" t="s">
        <v>14</v>
      </c>
      <c r="G28" s="176" t="s">
        <v>62</v>
      </c>
      <c r="H28" s="177" t="s">
        <v>222</v>
      </c>
      <c r="I28" s="361"/>
      <c r="J28" s="177"/>
    </row>
    <row r="29" spans="1:10" ht="31.2" x14ac:dyDescent="0.35">
      <c r="A29" s="176">
        <v>14</v>
      </c>
      <c r="B29" s="178" t="s">
        <v>63</v>
      </c>
      <c r="C29" s="176">
        <v>0.12</v>
      </c>
      <c r="D29" s="176"/>
      <c r="E29" s="176">
        <v>0.12</v>
      </c>
      <c r="F29" s="176" t="s">
        <v>14</v>
      </c>
      <c r="G29" s="176" t="s">
        <v>64</v>
      </c>
      <c r="H29" s="177" t="s">
        <v>223</v>
      </c>
      <c r="I29" s="361"/>
      <c r="J29" s="177"/>
    </row>
    <row r="30" spans="1:10" ht="31.2" x14ac:dyDescent="0.35">
      <c r="A30" s="176">
        <v>15</v>
      </c>
      <c r="B30" s="178" t="s">
        <v>65</v>
      </c>
      <c r="C30" s="176">
        <v>0.12</v>
      </c>
      <c r="D30" s="176"/>
      <c r="E30" s="176">
        <v>0.12</v>
      </c>
      <c r="F30" s="176" t="s">
        <v>14</v>
      </c>
      <c r="G30" s="176" t="s">
        <v>66</v>
      </c>
      <c r="H30" s="177" t="s">
        <v>224</v>
      </c>
      <c r="I30" s="361"/>
      <c r="J30" s="177"/>
    </row>
    <row r="31" spans="1:10" ht="31.2" x14ac:dyDescent="0.35">
      <c r="A31" s="176">
        <v>16</v>
      </c>
      <c r="B31" s="178" t="s">
        <v>67</v>
      </c>
      <c r="C31" s="176">
        <v>0.12</v>
      </c>
      <c r="D31" s="176"/>
      <c r="E31" s="176">
        <v>0.12</v>
      </c>
      <c r="F31" s="176" t="s">
        <v>14</v>
      </c>
      <c r="G31" s="176" t="s">
        <v>68</v>
      </c>
      <c r="H31" s="177" t="s">
        <v>225</v>
      </c>
      <c r="I31" s="361"/>
      <c r="J31" s="177"/>
    </row>
    <row r="32" spans="1:10" s="4" customFormat="1" ht="16.2" x14ac:dyDescent="0.35">
      <c r="A32" s="170" t="s">
        <v>271</v>
      </c>
      <c r="B32" s="171" t="s">
        <v>76</v>
      </c>
      <c r="C32" s="170"/>
      <c r="D32" s="179"/>
      <c r="E32" s="179">
        <v>0</v>
      </c>
      <c r="F32" s="3"/>
      <c r="G32" s="3"/>
      <c r="H32" s="3"/>
      <c r="I32" s="3"/>
      <c r="J32" s="3"/>
    </row>
    <row r="33" spans="1:10" ht="62.4" x14ac:dyDescent="0.35">
      <c r="A33" s="176">
        <v>1</v>
      </c>
      <c r="B33" s="178" t="s">
        <v>77</v>
      </c>
      <c r="C33" s="180">
        <v>49.243299999999998</v>
      </c>
      <c r="D33" s="180"/>
      <c r="E33" s="180">
        <v>49.243299999999998</v>
      </c>
      <c r="F33" s="176" t="s">
        <v>15</v>
      </c>
      <c r="G33" s="176" t="s">
        <v>64</v>
      </c>
      <c r="H33" s="181" t="s">
        <v>208</v>
      </c>
      <c r="I33" s="172" t="s">
        <v>226</v>
      </c>
      <c r="J33" s="181"/>
    </row>
    <row r="34" spans="1:10" s="4" customFormat="1" ht="16.2" x14ac:dyDescent="0.35">
      <c r="A34" s="170">
        <v>1.4</v>
      </c>
      <c r="B34" s="171" t="s">
        <v>79</v>
      </c>
      <c r="C34" s="170"/>
      <c r="D34" s="179"/>
      <c r="E34" s="179">
        <v>0</v>
      </c>
      <c r="F34" s="3"/>
      <c r="G34" s="3"/>
      <c r="H34" s="3"/>
      <c r="I34" s="3"/>
      <c r="J34" s="3"/>
    </row>
    <row r="35" spans="1:10" s="4" customFormat="1" ht="93.6" x14ac:dyDescent="0.35">
      <c r="A35" s="182">
        <v>1</v>
      </c>
      <c r="B35" s="272" t="s">
        <v>80</v>
      </c>
      <c r="C35" s="271">
        <v>3.25</v>
      </c>
      <c r="D35" s="270">
        <v>3.12</v>
      </c>
      <c r="E35" s="183">
        <v>0.13400000000000001</v>
      </c>
      <c r="F35" s="184" t="s">
        <v>19</v>
      </c>
      <c r="G35" s="185" t="s">
        <v>702</v>
      </c>
      <c r="H35" s="182" t="s">
        <v>207</v>
      </c>
      <c r="I35" s="273" t="s">
        <v>263</v>
      </c>
      <c r="J35" s="182"/>
    </row>
    <row r="36" spans="1:10" ht="65.400000000000006" customHeight="1" x14ac:dyDescent="0.35">
      <c r="A36" s="355">
        <v>2</v>
      </c>
      <c r="B36" s="314" t="s">
        <v>82</v>
      </c>
      <c r="C36" s="363">
        <v>13.983580000000002</v>
      </c>
      <c r="D36" s="355"/>
      <c r="E36" s="190">
        <v>8.4969500000000018</v>
      </c>
      <c r="F36" s="176" t="s">
        <v>19</v>
      </c>
      <c r="G36" s="176" t="s">
        <v>62</v>
      </c>
      <c r="H36" s="311" t="s">
        <v>206</v>
      </c>
      <c r="I36" s="311" t="s">
        <v>263</v>
      </c>
      <c r="J36" s="311"/>
    </row>
    <row r="37" spans="1:10" ht="65.400000000000006" customHeight="1" x14ac:dyDescent="0.35">
      <c r="A37" s="356"/>
      <c r="B37" s="316"/>
      <c r="C37" s="356"/>
      <c r="D37" s="356"/>
      <c r="E37" s="190">
        <v>5.4866299999999999</v>
      </c>
      <c r="F37" s="176" t="s">
        <v>19</v>
      </c>
      <c r="G37" s="176" t="s">
        <v>41</v>
      </c>
      <c r="H37" s="313"/>
      <c r="I37" s="313"/>
      <c r="J37" s="313"/>
    </row>
    <row r="38" spans="1:10" s="4" customFormat="1" ht="31.2" customHeight="1" x14ac:dyDescent="0.35">
      <c r="A38" s="324">
        <v>3</v>
      </c>
      <c r="B38" s="364" t="s">
        <v>84</v>
      </c>
      <c r="C38" s="304">
        <v>8.5</v>
      </c>
      <c r="D38" s="304"/>
      <c r="E38" s="183">
        <v>2.7800000000000002</v>
      </c>
      <c r="F38" s="183" t="s">
        <v>19</v>
      </c>
      <c r="G38" s="196" t="s">
        <v>66</v>
      </c>
      <c r="H38" s="324" t="s">
        <v>229</v>
      </c>
      <c r="I38" s="366" t="s">
        <v>600</v>
      </c>
      <c r="J38" s="324"/>
    </row>
    <row r="39" spans="1:10" s="4" customFormat="1" ht="31.2" customHeight="1" x14ac:dyDescent="0.35">
      <c r="A39" s="326"/>
      <c r="B39" s="365"/>
      <c r="C39" s="305"/>
      <c r="D39" s="305"/>
      <c r="E39" s="183">
        <v>5.7200000000000006</v>
      </c>
      <c r="F39" s="183" t="s">
        <v>19</v>
      </c>
      <c r="G39" s="196" t="s">
        <v>49</v>
      </c>
      <c r="H39" s="326"/>
      <c r="I39" s="367"/>
      <c r="J39" s="326"/>
    </row>
    <row r="40" spans="1:10" s="4" customFormat="1" ht="33" customHeight="1" x14ac:dyDescent="0.35">
      <c r="A40" s="324">
        <v>4</v>
      </c>
      <c r="B40" s="364" t="s">
        <v>86</v>
      </c>
      <c r="C40" s="304">
        <v>9.4499999999999993</v>
      </c>
      <c r="D40" s="304"/>
      <c r="E40" s="183">
        <v>6.1899999999999995</v>
      </c>
      <c r="F40" s="183" t="s">
        <v>19</v>
      </c>
      <c r="G40" s="196" t="s">
        <v>35</v>
      </c>
      <c r="H40" s="324" t="s">
        <v>230</v>
      </c>
      <c r="I40" s="366" t="s">
        <v>601</v>
      </c>
      <c r="J40" s="324"/>
    </row>
    <row r="41" spans="1:10" s="4" customFormat="1" ht="33" customHeight="1" x14ac:dyDescent="0.35">
      <c r="A41" s="326"/>
      <c r="B41" s="365"/>
      <c r="C41" s="305"/>
      <c r="D41" s="305"/>
      <c r="E41" s="183">
        <v>3.26</v>
      </c>
      <c r="F41" s="183" t="s">
        <v>19</v>
      </c>
      <c r="G41" s="196" t="s">
        <v>56</v>
      </c>
      <c r="H41" s="326"/>
      <c r="I41" s="367"/>
      <c r="J41" s="326"/>
    </row>
    <row r="42" spans="1:10" ht="31.2" x14ac:dyDescent="0.35">
      <c r="A42" s="172">
        <v>5</v>
      </c>
      <c r="B42" s="178" t="s">
        <v>87</v>
      </c>
      <c r="C42" s="175">
        <v>1.1751</v>
      </c>
      <c r="D42" s="175"/>
      <c r="E42" s="175">
        <v>1.18</v>
      </c>
      <c r="F42" s="172" t="s">
        <v>19</v>
      </c>
      <c r="G42" s="176" t="s">
        <v>39</v>
      </c>
      <c r="H42" s="172" t="s">
        <v>81</v>
      </c>
      <c r="I42" s="172" t="s">
        <v>170</v>
      </c>
      <c r="J42" s="172"/>
    </row>
    <row r="43" spans="1:10" ht="31.2" x14ac:dyDescent="0.35">
      <c r="A43" s="172">
        <v>6</v>
      </c>
      <c r="B43" s="178" t="s">
        <v>88</v>
      </c>
      <c r="C43" s="175">
        <v>0.73440000000000005</v>
      </c>
      <c r="D43" s="175"/>
      <c r="E43" s="175">
        <v>0.73440000000000016</v>
      </c>
      <c r="F43" s="172" t="s">
        <v>19</v>
      </c>
      <c r="G43" s="176" t="s">
        <v>39</v>
      </c>
      <c r="H43" s="172" t="s">
        <v>81</v>
      </c>
      <c r="I43" s="172" t="s">
        <v>170</v>
      </c>
      <c r="J43" s="172"/>
    </row>
    <row r="44" spans="1:10" ht="40.200000000000003" customHeight="1" x14ac:dyDescent="0.35">
      <c r="A44" s="355">
        <v>7</v>
      </c>
      <c r="B44" s="314" t="s">
        <v>89</v>
      </c>
      <c r="C44" s="355">
        <v>4.99</v>
      </c>
      <c r="D44" s="355">
        <v>2.3800000000000003</v>
      </c>
      <c r="E44" s="175">
        <v>0.82</v>
      </c>
      <c r="F44" s="176" t="s">
        <v>19</v>
      </c>
      <c r="G44" s="176" t="s">
        <v>47</v>
      </c>
      <c r="H44" s="308" t="s">
        <v>203</v>
      </c>
      <c r="I44" s="311" t="s">
        <v>170</v>
      </c>
      <c r="J44" s="308"/>
    </row>
    <row r="45" spans="1:10" ht="40.200000000000003" customHeight="1" x14ac:dyDescent="0.35">
      <c r="A45" s="356"/>
      <c r="B45" s="316"/>
      <c r="C45" s="356"/>
      <c r="D45" s="356"/>
      <c r="E45" s="175">
        <v>1.7899999999999998</v>
      </c>
      <c r="F45" s="176" t="s">
        <v>19</v>
      </c>
      <c r="G45" s="176" t="s">
        <v>41</v>
      </c>
      <c r="H45" s="310"/>
      <c r="I45" s="313"/>
      <c r="J45" s="310"/>
    </row>
    <row r="46" spans="1:10" ht="48" customHeight="1" x14ac:dyDescent="0.35">
      <c r="A46" s="176">
        <v>8</v>
      </c>
      <c r="B46" s="197" t="s">
        <v>90</v>
      </c>
      <c r="C46" s="176">
        <v>3.2</v>
      </c>
      <c r="D46" s="176">
        <v>1.7000000000000002</v>
      </c>
      <c r="E46" s="175">
        <v>1.5000000000000002</v>
      </c>
      <c r="F46" s="176" t="s">
        <v>19</v>
      </c>
      <c r="G46" s="176" t="s">
        <v>47</v>
      </c>
      <c r="H46" s="177" t="s">
        <v>204</v>
      </c>
      <c r="I46" s="191" t="s">
        <v>170</v>
      </c>
      <c r="J46" s="177"/>
    </row>
    <row r="47" spans="1:10" ht="55.2" customHeight="1" x14ac:dyDescent="0.35">
      <c r="A47" s="176">
        <v>9</v>
      </c>
      <c r="B47" s="197" t="s">
        <v>91</v>
      </c>
      <c r="C47" s="176">
        <v>3.52</v>
      </c>
      <c r="D47" s="176">
        <v>1.56</v>
      </c>
      <c r="E47" s="175">
        <v>1.96</v>
      </c>
      <c r="F47" s="176" t="s">
        <v>19</v>
      </c>
      <c r="G47" s="176" t="s">
        <v>39</v>
      </c>
      <c r="H47" s="177" t="s">
        <v>205</v>
      </c>
      <c r="I47" s="172" t="s">
        <v>170</v>
      </c>
      <c r="J47" s="177"/>
    </row>
    <row r="48" spans="1:10" ht="96" customHeight="1" x14ac:dyDescent="0.35">
      <c r="A48" s="176">
        <v>10</v>
      </c>
      <c r="B48" s="197" t="s">
        <v>92</v>
      </c>
      <c r="C48" s="176">
        <v>5.1499999999999997E-2</v>
      </c>
      <c r="D48" s="176"/>
      <c r="E48" s="175">
        <v>5.1499999999999997E-2</v>
      </c>
      <c r="F48" s="176" t="s">
        <v>19</v>
      </c>
      <c r="G48" s="176" t="s">
        <v>47</v>
      </c>
      <c r="H48" s="198" t="s">
        <v>81</v>
      </c>
      <c r="I48" s="191" t="s">
        <v>170</v>
      </c>
      <c r="J48" s="198"/>
    </row>
    <row r="49" spans="1:10" ht="48.6" customHeight="1" x14ac:dyDescent="0.35">
      <c r="A49" s="355">
        <v>11</v>
      </c>
      <c r="B49" s="314" t="s">
        <v>93</v>
      </c>
      <c r="C49" s="355">
        <v>12.969999999999999</v>
      </c>
      <c r="D49" s="199">
        <v>1.1399999999999999</v>
      </c>
      <c r="E49" s="200">
        <v>9.11</v>
      </c>
      <c r="F49" s="176" t="s">
        <v>19</v>
      </c>
      <c r="G49" s="172" t="s">
        <v>33</v>
      </c>
      <c r="H49" s="308" t="s">
        <v>202</v>
      </c>
      <c r="I49" s="311" t="s">
        <v>94</v>
      </c>
      <c r="J49" s="308"/>
    </row>
    <row r="50" spans="1:10" ht="48.6" customHeight="1" x14ac:dyDescent="0.35">
      <c r="A50" s="356"/>
      <c r="B50" s="316"/>
      <c r="C50" s="356"/>
      <c r="D50" s="199">
        <v>0.85</v>
      </c>
      <c r="E50" s="200">
        <v>1.8699999999999999</v>
      </c>
      <c r="F50" s="176" t="s">
        <v>19</v>
      </c>
      <c r="G50" s="176" t="s">
        <v>49</v>
      </c>
      <c r="H50" s="310"/>
      <c r="I50" s="313"/>
      <c r="J50" s="310"/>
    </row>
    <row r="51" spans="1:10" ht="78" x14ac:dyDescent="0.35">
      <c r="A51" s="192">
        <v>12</v>
      </c>
      <c r="B51" s="193" t="s">
        <v>95</v>
      </c>
      <c r="C51" s="200">
        <v>0.35000000000000003</v>
      </c>
      <c r="D51" s="199"/>
      <c r="E51" s="200">
        <v>0.35000000000000003</v>
      </c>
      <c r="F51" s="176" t="s">
        <v>19</v>
      </c>
      <c r="G51" s="176" t="s">
        <v>68</v>
      </c>
      <c r="H51" s="172" t="s">
        <v>201</v>
      </c>
      <c r="I51" s="194" t="s">
        <v>94</v>
      </c>
      <c r="J51" s="172"/>
    </row>
    <row r="52" spans="1:10" ht="78" x14ac:dyDescent="0.35">
      <c r="A52" s="201">
        <v>13</v>
      </c>
      <c r="B52" s="202" t="s">
        <v>83</v>
      </c>
      <c r="C52" s="183">
        <v>4.92</v>
      </c>
      <c r="D52" s="183"/>
      <c r="E52" s="183">
        <v>4.92</v>
      </c>
      <c r="F52" s="183" t="s">
        <v>19</v>
      </c>
      <c r="G52" s="196" t="s">
        <v>283</v>
      </c>
      <c r="H52" s="172" t="s">
        <v>676</v>
      </c>
      <c r="I52" s="194" t="s">
        <v>675</v>
      </c>
    </row>
    <row r="53" spans="1:10" s="4" customFormat="1" ht="16.2" x14ac:dyDescent="0.35">
      <c r="A53" s="170" t="s">
        <v>312</v>
      </c>
      <c r="B53" s="171" t="s">
        <v>97</v>
      </c>
      <c r="C53" s="170"/>
      <c r="D53" s="179"/>
      <c r="E53" s="183">
        <v>0</v>
      </c>
      <c r="F53" s="3"/>
      <c r="G53" s="3"/>
      <c r="H53" s="3"/>
      <c r="I53" s="3"/>
      <c r="J53" s="3"/>
    </row>
    <row r="54" spans="1:10" s="4" customFormat="1" ht="31.2" x14ac:dyDescent="0.35">
      <c r="A54" s="201">
        <v>1</v>
      </c>
      <c r="B54" s="203" t="s">
        <v>98</v>
      </c>
      <c r="C54" s="204">
        <v>5</v>
      </c>
      <c r="D54" s="183"/>
      <c r="E54" s="183">
        <v>5</v>
      </c>
      <c r="F54" s="184" t="s">
        <v>20</v>
      </c>
      <c r="G54" s="205" t="s">
        <v>39</v>
      </c>
      <c r="H54" s="206" t="s">
        <v>231</v>
      </c>
      <c r="I54" s="196" t="s">
        <v>600</v>
      </c>
      <c r="J54" s="206"/>
    </row>
    <row r="55" spans="1:10" s="4" customFormat="1" ht="32.4" x14ac:dyDescent="0.35">
      <c r="A55" s="170" t="s">
        <v>272</v>
      </c>
      <c r="B55" s="171" t="s">
        <v>690</v>
      </c>
      <c r="C55" s="170"/>
      <c r="D55" s="179"/>
      <c r="E55" s="183">
        <v>0</v>
      </c>
      <c r="F55" s="3"/>
      <c r="G55" s="3"/>
      <c r="H55" s="3"/>
      <c r="I55" s="3"/>
      <c r="J55" s="3"/>
    </row>
    <row r="56" spans="1:10" s="4" customFormat="1" ht="18.600000000000001" customHeight="1" x14ac:dyDescent="0.35">
      <c r="A56" s="311">
        <v>1</v>
      </c>
      <c r="B56" s="314" t="s">
        <v>70</v>
      </c>
      <c r="C56" s="317">
        <v>0.1</v>
      </c>
      <c r="D56" s="317"/>
      <c r="E56" s="175">
        <v>0.02</v>
      </c>
      <c r="F56" s="175" t="s">
        <v>24</v>
      </c>
      <c r="G56" s="175" t="s">
        <v>43</v>
      </c>
      <c r="H56" s="362" t="s">
        <v>81</v>
      </c>
      <c r="I56" s="311" t="s">
        <v>71</v>
      </c>
      <c r="J56" s="362"/>
    </row>
    <row r="57" spans="1:10" s="4" customFormat="1" ht="18.600000000000001" customHeight="1" x14ac:dyDescent="0.35">
      <c r="A57" s="312"/>
      <c r="B57" s="315"/>
      <c r="C57" s="318"/>
      <c r="D57" s="318"/>
      <c r="E57" s="175">
        <v>0.02</v>
      </c>
      <c r="F57" s="175" t="s">
        <v>24</v>
      </c>
      <c r="G57" s="175" t="s">
        <v>60</v>
      </c>
      <c r="H57" s="362"/>
      <c r="I57" s="312"/>
      <c r="J57" s="362"/>
    </row>
    <row r="58" spans="1:10" s="4" customFormat="1" ht="18.600000000000001" customHeight="1" x14ac:dyDescent="0.35">
      <c r="A58" s="312"/>
      <c r="B58" s="315"/>
      <c r="C58" s="318"/>
      <c r="D58" s="318"/>
      <c r="E58" s="175">
        <v>0.02</v>
      </c>
      <c r="F58" s="175" t="s">
        <v>24</v>
      </c>
      <c r="G58" s="175" t="s">
        <v>41</v>
      </c>
      <c r="H58" s="362"/>
      <c r="I58" s="312"/>
      <c r="J58" s="362"/>
    </row>
    <row r="59" spans="1:10" s="4" customFormat="1" ht="18.600000000000001" customHeight="1" x14ac:dyDescent="0.35">
      <c r="A59" s="312"/>
      <c r="B59" s="315"/>
      <c r="C59" s="318"/>
      <c r="D59" s="318"/>
      <c r="E59" s="175">
        <v>0.02</v>
      </c>
      <c r="F59" s="175" t="s">
        <v>24</v>
      </c>
      <c r="G59" s="175" t="s">
        <v>64</v>
      </c>
      <c r="H59" s="362"/>
      <c r="I59" s="312"/>
      <c r="J59" s="362"/>
    </row>
    <row r="60" spans="1:10" s="4" customFormat="1" ht="18.600000000000001" customHeight="1" x14ac:dyDescent="0.35">
      <c r="A60" s="313"/>
      <c r="B60" s="316"/>
      <c r="C60" s="319"/>
      <c r="D60" s="319"/>
      <c r="E60" s="175">
        <v>0.02</v>
      </c>
      <c r="F60" s="175" t="s">
        <v>24</v>
      </c>
      <c r="G60" s="175" t="s">
        <v>39</v>
      </c>
      <c r="H60" s="362"/>
      <c r="I60" s="313"/>
      <c r="J60" s="362"/>
    </row>
    <row r="61" spans="1:10" s="4" customFormat="1" x14ac:dyDescent="0.35">
      <c r="A61" s="324">
        <v>2</v>
      </c>
      <c r="B61" s="337" t="s">
        <v>104</v>
      </c>
      <c r="C61" s="304">
        <v>0.04</v>
      </c>
      <c r="D61" s="339"/>
      <c r="E61" s="183">
        <v>0.02</v>
      </c>
      <c r="F61" s="184" t="s">
        <v>24</v>
      </c>
      <c r="G61" s="205" t="s">
        <v>64</v>
      </c>
      <c r="H61" s="324" t="s">
        <v>81</v>
      </c>
      <c r="I61" s="359" t="s">
        <v>599</v>
      </c>
      <c r="J61" s="324"/>
    </row>
    <row r="62" spans="1:10" s="4" customFormat="1" x14ac:dyDescent="0.35">
      <c r="A62" s="326"/>
      <c r="B62" s="338"/>
      <c r="C62" s="305"/>
      <c r="D62" s="340"/>
      <c r="E62" s="183">
        <v>0.02</v>
      </c>
      <c r="F62" s="184" t="s">
        <v>24</v>
      </c>
      <c r="G62" s="205" t="s">
        <v>66</v>
      </c>
      <c r="H62" s="326"/>
      <c r="I62" s="360"/>
      <c r="J62" s="326"/>
    </row>
    <row r="63" spans="1:10" s="4" customFormat="1" ht="25.2" customHeight="1" x14ac:dyDescent="0.35">
      <c r="A63" s="324">
        <v>3</v>
      </c>
      <c r="B63" s="337" t="s">
        <v>105</v>
      </c>
      <c r="C63" s="304">
        <v>1.2E-2</v>
      </c>
      <c r="D63" s="339"/>
      <c r="E63" s="183">
        <v>6.0000000000000001E-3</v>
      </c>
      <c r="F63" s="184" t="s">
        <v>24</v>
      </c>
      <c r="G63" s="205" t="s">
        <v>47</v>
      </c>
      <c r="H63" s="324" t="s">
        <v>81</v>
      </c>
      <c r="I63" s="359" t="s">
        <v>601</v>
      </c>
      <c r="J63" s="324"/>
    </row>
    <row r="64" spans="1:10" s="4" customFormat="1" ht="25.2" customHeight="1" x14ac:dyDescent="0.35">
      <c r="A64" s="326"/>
      <c r="B64" s="338"/>
      <c r="C64" s="305"/>
      <c r="D64" s="340"/>
      <c r="E64" s="183">
        <v>6.0000000000000001E-3</v>
      </c>
      <c r="F64" s="184" t="s">
        <v>24</v>
      </c>
      <c r="G64" s="205" t="s">
        <v>41</v>
      </c>
      <c r="H64" s="326"/>
      <c r="I64" s="360"/>
      <c r="J64" s="326"/>
    </row>
    <row r="65" spans="1:10" ht="16.2" customHeight="1" x14ac:dyDescent="0.35">
      <c r="A65" s="324">
        <v>4</v>
      </c>
      <c r="B65" s="337" t="s">
        <v>103</v>
      </c>
      <c r="C65" s="304">
        <v>1.4E-2</v>
      </c>
      <c r="D65" s="380"/>
      <c r="E65" s="183">
        <v>3.5000000000000001E-3</v>
      </c>
      <c r="F65" s="184" t="s">
        <v>24</v>
      </c>
      <c r="G65" s="208" t="s">
        <v>35</v>
      </c>
      <c r="H65" s="324" t="s">
        <v>81</v>
      </c>
      <c r="I65" s="359" t="s">
        <v>106</v>
      </c>
      <c r="J65" s="324"/>
    </row>
    <row r="66" spans="1:10" ht="16.2" customHeight="1" x14ac:dyDescent="0.35">
      <c r="A66" s="325"/>
      <c r="B66" s="368"/>
      <c r="C66" s="369"/>
      <c r="D66" s="381"/>
      <c r="E66" s="183">
        <v>3.5000000000000001E-3</v>
      </c>
      <c r="F66" s="184" t="s">
        <v>24</v>
      </c>
      <c r="G66" s="208" t="s">
        <v>43</v>
      </c>
      <c r="H66" s="325"/>
      <c r="I66" s="370"/>
      <c r="J66" s="325"/>
    </row>
    <row r="67" spans="1:10" ht="16.2" customHeight="1" x14ac:dyDescent="0.35">
      <c r="A67" s="325"/>
      <c r="B67" s="368"/>
      <c r="C67" s="369"/>
      <c r="D67" s="381"/>
      <c r="E67" s="183">
        <v>3.5000000000000001E-3</v>
      </c>
      <c r="F67" s="184" t="s">
        <v>24</v>
      </c>
      <c r="G67" s="208" t="s">
        <v>41</v>
      </c>
      <c r="H67" s="325"/>
      <c r="I67" s="370"/>
      <c r="J67" s="325"/>
    </row>
    <row r="68" spans="1:10" ht="16.2" customHeight="1" x14ac:dyDescent="0.35">
      <c r="A68" s="326"/>
      <c r="B68" s="338"/>
      <c r="C68" s="305"/>
      <c r="D68" s="382"/>
      <c r="E68" s="183">
        <v>3.5000000000000001E-3</v>
      </c>
      <c r="F68" s="184" t="s">
        <v>24</v>
      </c>
      <c r="G68" s="208" t="s">
        <v>33</v>
      </c>
      <c r="H68" s="326"/>
      <c r="I68" s="360"/>
      <c r="J68" s="326"/>
    </row>
    <row r="69" spans="1:10" ht="27.6" customHeight="1" x14ac:dyDescent="0.35">
      <c r="A69" s="324">
        <v>5</v>
      </c>
      <c r="B69" s="337" t="s">
        <v>107</v>
      </c>
      <c r="C69" s="304">
        <v>1.7000000000000001E-2</v>
      </c>
      <c r="D69" s="380"/>
      <c r="E69" s="183">
        <v>8.5000000000000006E-3</v>
      </c>
      <c r="F69" s="184" t="s">
        <v>24</v>
      </c>
      <c r="G69" s="208" t="s">
        <v>68</v>
      </c>
      <c r="H69" s="324" t="s">
        <v>81</v>
      </c>
      <c r="I69" s="359" t="s">
        <v>106</v>
      </c>
      <c r="J69" s="324"/>
    </row>
    <row r="70" spans="1:10" ht="27.6" customHeight="1" x14ac:dyDescent="0.35">
      <c r="A70" s="326"/>
      <c r="B70" s="338"/>
      <c r="C70" s="305"/>
      <c r="D70" s="382"/>
      <c r="E70" s="183">
        <v>8.5000000000000006E-3</v>
      </c>
      <c r="F70" s="184" t="s">
        <v>24</v>
      </c>
      <c r="G70" s="208" t="s">
        <v>49</v>
      </c>
      <c r="H70" s="326"/>
      <c r="I70" s="360"/>
      <c r="J70" s="326"/>
    </row>
    <row r="71" spans="1:10" ht="78" x14ac:dyDescent="0.35">
      <c r="A71" s="176">
        <v>6</v>
      </c>
      <c r="B71" s="197" t="s">
        <v>108</v>
      </c>
      <c r="C71" s="176">
        <v>1.5100000000000001E-2</v>
      </c>
      <c r="D71" s="176"/>
      <c r="E71" s="176">
        <v>1.5100000000000001E-2</v>
      </c>
      <c r="F71" s="176" t="s">
        <v>24</v>
      </c>
      <c r="G71" s="176" t="s">
        <v>47</v>
      </c>
      <c r="H71" s="209" t="s">
        <v>81</v>
      </c>
      <c r="I71" s="9" t="s">
        <v>170</v>
      </c>
      <c r="J71" s="209"/>
    </row>
    <row r="72" spans="1:10" ht="25.2" customHeight="1" x14ac:dyDescent="0.35">
      <c r="A72" s="355">
        <v>7</v>
      </c>
      <c r="B72" s="314" t="s">
        <v>109</v>
      </c>
      <c r="C72" s="355">
        <v>0.2</v>
      </c>
      <c r="D72" s="355"/>
      <c r="E72" s="189">
        <v>0.14130000000000001</v>
      </c>
      <c r="F72" s="176" t="s">
        <v>24</v>
      </c>
      <c r="G72" s="172" t="s">
        <v>49</v>
      </c>
      <c r="H72" s="306" t="s">
        <v>81</v>
      </c>
      <c r="I72" s="336" t="s">
        <v>170</v>
      </c>
      <c r="J72" s="306"/>
    </row>
    <row r="73" spans="1:10" ht="25.2" customHeight="1" x14ac:dyDescent="0.35">
      <c r="A73" s="371"/>
      <c r="B73" s="315"/>
      <c r="C73" s="371"/>
      <c r="D73" s="371"/>
      <c r="E73" s="189">
        <v>2.3599999999999999E-2</v>
      </c>
      <c r="F73" s="176" t="s">
        <v>24</v>
      </c>
      <c r="G73" s="176" t="s">
        <v>54</v>
      </c>
      <c r="H73" s="306"/>
      <c r="I73" s="336"/>
      <c r="J73" s="306"/>
    </row>
    <row r="74" spans="1:10" ht="25.2" customHeight="1" x14ac:dyDescent="0.35">
      <c r="A74" s="371"/>
      <c r="B74" s="315"/>
      <c r="C74" s="371"/>
      <c r="D74" s="371"/>
      <c r="E74" s="189">
        <v>7.4000000000000003E-3</v>
      </c>
      <c r="F74" s="176" t="s">
        <v>24</v>
      </c>
      <c r="G74" s="176" t="s">
        <v>33</v>
      </c>
      <c r="H74" s="306"/>
      <c r="I74" s="336"/>
      <c r="J74" s="306"/>
    </row>
    <row r="75" spans="1:10" ht="25.2" customHeight="1" x14ac:dyDescent="0.35">
      <c r="A75" s="356"/>
      <c r="B75" s="316"/>
      <c r="C75" s="356"/>
      <c r="D75" s="356"/>
      <c r="E75" s="189">
        <v>2.76E-2</v>
      </c>
      <c r="F75" s="176" t="s">
        <v>24</v>
      </c>
      <c r="G75" s="176" t="s">
        <v>68</v>
      </c>
      <c r="H75" s="306"/>
      <c r="I75" s="336"/>
      <c r="J75" s="306"/>
    </row>
    <row r="76" spans="1:10" ht="31.2" x14ac:dyDescent="0.35">
      <c r="A76" s="186">
        <v>8</v>
      </c>
      <c r="B76" s="187" t="s">
        <v>110</v>
      </c>
      <c r="C76" s="188">
        <v>1.5E-3</v>
      </c>
      <c r="D76" s="179"/>
      <c r="E76" s="183">
        <v>1.5E-3</v>
      </c>
      <c r="F76" s="184" t="s">
        <v>24</v>
      </c>
      <c r="G76" s="208" t="s">
        <v>35</v>
      </c>
      <c r="H76" s="209" t="s">
        <v>81</v>
      </c>
      <c r="I76" s="9" t="s">
        <v>170</v>
      </c>
      <c r="J76" s="209"/>
    </row>
    <row r="77" spans="1:10" s="4" customFormat="1" ht="16.2" x14ac:dyDescent="0.35">
      <c r="A77" s="170" t="s">
        <v>273</v>
      </c>
      <c r="B77" s="171" t="s">
        <v>693</v>
      </c>
      <c r="C77" s="170"/>
      <c r="D77" s="179"/>
      <c r="E77" s="183">
        <v>0</v>
      </c>
      <c r="F77" s="3"/>
      <c r="G77" s="3"/>
      <c r="H77" s="3"/>
      <c r="I77" s="3"/>
      <c r="J77" s="3"/>
    </row>
    <row r="78" spans="1:10" s="4" customFormat="1" ht="46.8" x14ac:dyDescent="0.35">
      <c r="A78" s="201">
        <v>1</v>
      </c>
      <c r="B78" s="178" t="s">
        <v>113</v>
      </c>
      <c r="C78" s="183">
        <v>0.31290000000000001</v>
      </c>
      <c r="D78" s="183"/>
      <c r="E78" s="183">
        <v>0.313</v>
      </c>
      <c r="F78" s="183" t="s">
        <v>21</v>
      </c>
      <c r="G78" s="201" t="s">
        <v>68</v>
      </c>
      <c r="H78" s="209" t="s">
        <v>197</v>
      </c>
      <c r="I78" s="211" t="s">
        <v>598</v>
      </c>
      <c r="J78" s="209"/>
    </row>
    <row r="79" spans="1:10" ht="46.8" x14ac:dyDescent="0.35">
      <c r="A79" s="172">
        <v>2</v>
      </c>
      <c r="B79" s="178" t="s">
        <v>114</v>
      </c>
      <c r="C79" s="175">
        <v>0.06</v>
      </c>
      <c r="D79" s="175"/>
      <c r="E79" s="175">
        <v>0.06</v>
      </c>
      <c r="F79" s="172" t="s">
        <v>21</v>
      </c>
      <c r="G79" s="176" t="s">
        <v>35</v>
      </c>
      <c r="H79" s="209" t="s">
        <v>198</v>
      </c>
      <c r="I79" s="211" t="s">
        <v>597</v>
      </c>
      <c r="J79" s="209"/>
    </row>
    <row r="80" spans="1:10" ht="46.8" x14ac:dyDescent="0.35">
      <c r="A80" s="172">
        <v>3</v>
      </c>
      <c r="B80" s="178" t="s">
        <v>115</v>
      </c>
      <c r="C80" s="175">
        <v>0.1</v>
      </c>
      <c r="D80" s="175"/>
      <c r="E80" s="175">
        <v>0.1</v>
      </c>
      <c r="F80" s="172" t="s">
        <v>21</v>
      </c>
      <c r="G80" s="176" t="s">
        <v>62</v>
      </c>
      <c r="H80" s="209" t="s">
        <v>199</v>
      </c>
      <c r="I80" s="211" t="s">
        <v>597</v>
      </c>
      <c r="J80" s="209"/>
    </row>
    <row r="81" spans="1:10" ht="46.8" x14ac:dyDescent="0.35">
      <c r="A81" s="172">
        <v>4</v>
      </c>
      <c r="B81" s="178" t="s">
        <v>116</v>
      </c>
      <c r="C81" s="175">
        <v>0.12</v>
      </c>
      <c r="D81" s="175"/>
      <c r="E81" s="175">
        <v>0.12</v>
      </c>
      <c r="F81" s="172" t="s">
        <v>21</v>
      </c>
      <c r="G81" s="176" t="s">
        <v>60</v>
      </c>
      <c r="H81" s="209" t="s">
        <v>200</v>
      </c>
      <c r="I81" s="211" t="s">
        <v>597</v>
      </c>
      <c r="J81" s="209"/>
    </row>
    <row r="82" spans="1:10" s="4" customFormat="1" ht="34.950000000000003" customHeight="1" x14ac:dyDescent="0.35">
      <c r="A82" s="170" t="s">
        <v>274</v>
      </c>
      <c r="B82" s="171" t="s">
        <v>694</v>
      </c>
      <c r="C82" s="170"/>
      <c r="D82" s="179"/>
      <c r="E82" s="183">
        <v>0</v>
      </c>
      <c r="F82" s="3"/>
      <c r="G82" s="3"/>
      <c r="H82" s="3"/>
      <c r="I82" s="3"/>
      <c r="J82" s="3"/>
    </row>
    <row r="83" spans="1:10" s="4" customFormat="1" ht="62.4" x14ac:dyDescent="0.35">
      <c r="A83" s="201">
        <v>1</v>
      </c>
      <c r="B83" s="202" t="s">
        <v>119</v>
      </c>
      <c r="C83" s="183">
        <v>0.92959999999999998</v>
      </c>
      <c r="D83" s="183"/>
      <c r="E83" s="183">
        <v>0.92999999999999994</v>
      </c>
      <c r="F83" s="183" t="s">
        <v>22</v>
      </c>
      <c r="G83" s="201" t="s">
        <v>49</v>
      </c>
      <c r="H83" s="209" t="s">
        <v>195</v>
      </c>
      <c r="I83" s="211" t="s">
        <v>601</v>
      </c>
      <c r="J83" s="209"/>
    </row>
    <row r="84" spans="1:10" s="4" customFormat="1" ht="31.2" x14ac:dyDescent="0.35">
      <c r="A84" s="201">
        <v>2</v>
      </c>
      <c r="B84" s="203" t="s">
        <v>120</v>
      </c>
      <c r="C84" s="183">
        <v>0.2</v>
      </c>
      <c r="D84" s="183"/>
      <c r="E84" s="183">
        <v>0.2</v>
      </c>
      <c r="F84" s="183" t="s">
        <v>22</v>
      </c>
      <c r="G84" s="201" t="s">
        <v>41</v>
      </c>
      <c r="H84" s="209" t="s">
        <v>196</v>
      </c>
      <c r="I84" s="211" t="s">
        <v>601</v>
      </c>
      <c r="J84" s="209"/>
    </row>
    <row r="85" spans="1:10" s="4" customFormat="1" ht="16.2" x14ac:dyDescent="0.35">
      <c r="A85" s="170" t="s">
        <v>275</v>
      </c>
      <c r="B85" s="171" t="s">
        <v>129</v>
      </c>
      <c r="C85" s="170"/>
      <c r="D85" s="179"/>
      <c r="E85" s="183">
        <v>0</v>
      </c>
      <c r="F85" s="3"/>
      <c r="G85" s="3"/>
      <c r="H85" s="3"/>
      <c r="I85" s="3"/>
      <c r="J85" s="3"/>
    </row>
    <row r="86" spans="1:10" s="4" customFormat="1" ht="31.2" customHeight="1" x14ac:dyDescent="0.35">
      <c r="A86" s="324">
        <v>1</v>
      </c>
      <c r="B86" s="364" t="s">
        <v>131</v>
      </c>
      <c r="C86" s="373">
        <v>6.03</v>
      </c>
      <c r="D86" s="373"/>
      <c r="E86" s="183">
        <v>2.08</v>
      </c>
      <c r="F86" s="212" t="s">
        <v>27</v>
      </c>
      <c r="G86" s="366" t="s">
        <v>49</v>
      </c>
      <c r="H86" s="324" t="s">
        <v>174</v>
      </c>
      <c r="I86" s="376" t="s">
        <v>596</v>
      </c>
      <c r="J86" s="324"/>
    </row>
    <row r="87" spans="1:10" s="4" customFormat="1" ht="31.2" customHeight="1" x14ac:dyDescent="0.35">
      <c r="A87" s="325"/>
      <c r="B87" s="372"/>
      <c r="C87" s="374"/>
      <c r="D87" s="374"/>
      <c r="E87" s="183">
        <v>0.12</v>
      </c>
      <c r="F87" s="212" t="s">
        <v>21</v>
      </c>
      <c r="G87" s="379"/>
      <c r="H87" s="325"/>
      <c r="I87" s="377"/>
      <c r="J87" s="325"/>
    </row>
    <row r="88" spans="1:10" s="4" customFormat="1" ht="31.2" customHeight="1" x14ac:dyDescent="0.35">
      <c r="A88" s="325"/>
      <c r="B88" s="372"/>
      <c r="C88" s="374"/>
      <c r="D88" s="374"/>
      <c r="E88" s="183">
        <v>0.31</v>
      </c>
      <c r="F88" s="212" t="s">
        <v>25</v>
      </c>
      <c r="G88" s="379"/>
      <c r="H88" s="325"/>
      <c r="I88" s="377"/>
      <c r="J88" s="325"/>
    </row>
    <row r="89" spans="1:10" s="4" customFormat="1" ht="31.2" customHeight="1" x14ac:dyDescent="0.35">
      <c r="A89" s="325"/>
      <c r="B89" s="372"/>
      <c r="C89" s="374"/>
      <c r="D89" s="374"/>
      <c r="E89" s="183">
        <v>0.27</v>
      </c>
      <c r="F89" s="212" t="s">
        <v>20</v>
      </c>
      <c r="G89" s="379"/>
      <c r="H89" s="325"/>
      <c r="I89" s="377"/>
      <c r="J89" s="325"/>
    </row>
    <row r="90" spans="1:10" s="4" customFormat="1" ht="31.2" customHeight="1" x14ac:dyDescent="0.35">
      <c r="A90" s="325"/>
      <c r="B90" s="372"/>
      <c r="C90" s="374"/>
      <c r="D90" s="374"/>
      <c r="E90" s="183">
        <v>2.8520000000000003</v>
      </c>
      <c r="F90" s="212" t="s">
        <v>19</v>
      </c>
      <c r="G90" s="379"/>
      <c r="H90" s="325"/>
      <c r="I90" s="377"/>
      <c r="J90" s="325"/>
    </row>
    <row r="91" spans="1:10" s="4" customFormat="1" ht="31.2" customHeight="1" x14ac:dyDescent="0.35">
      <c r="A91" s="326"/>
      <c r="B91" s="365"/>
      <c r="C91" s="375"/>
      <c r="D91" s="375"/>
      <c r="E91" s="183">
        <v>0.4</v>
      </c>
      <c r="F91" s="213" t="s">
        <v>16</v>
      </c>
      <c r="G91" s="367"/>
      <c r="H91" s="326"/>
      <c r="I91" s="378"/>
      <c r="J91" s="326"/>
    </row>
    <row r="92" spans="1:10" s="4" customFormat="1" ht="90" customHeight="1" x14ac:dyDescent="0.35">
      <c r="A92" s="201">
        <v>2</v>
      </c>
      <c r="B92" s="202" t="s">
        <v>132</v>
      </c>
      <c r="C92" s="214">
        <v>0.09</v>
      </c>
      <c r="D92" s="183"/>
      <c r="E92" s="183">
        <v>0.09</v>
      </c>
      <c r="F92" s="183" t="s">
        <v>27</v>
      </c>
      <c r="G92" s="201" t="s">
        <v>49</v>
      </c>
      <c r="H92" s="209" t="s">
        <v>172</v>
      </c>
      <c r="I92" s="215" t="s">
        <v>173</v>
      </c>
      <c r="J92" s="209"/>
    </row>
    <row r="93" spans="1:10" ht="78" x14ac:dyDescent="0.35">
      <c r="A93" s="196">
        <v>3</v>
      </c>
      <c r="B93" s="202" t="s">
        <v>130</v>
      </c>
      <c r="C93" s="183">
        <v>7.4999999999999997E-2</v>
      </c>
      <c r="D93" s="216"/>
      <c r="E93" s="183">
        <v>7.4999999999999997E-2</v>
      </c>
      <c r="F93" s="183" t="s">
        <v>27</v>
      </c>
      <c r="G93" s="196" t="s">
        <v>49</v>
      </c>
      <c r="H93" s="172" t="s">
        <v>677</v>
      </c>
      <c r="I93" s="9" t="s">
        <v>168</v>
      </c>
    </row>
    <row r="94" spans="1:10" s="4" customFormat="1" ht="16.2" x14ac:dyDescent="0.35">
      <c r="A94" s="170" t="s">
        <v>276</v>
      </c>
      <c r="B94" s="171" t="s">
        <v>133</v>
      </c>
      <c r="C94" s="170"/>
      <c r="D94" s="179"/>
      <c r="E94" s="183">
        <v>0</v>
      </c>
      <c r="F94" s="3"/>
      <c r="G94" s="3"/>
      <c r="H94" s="3"/>
      <c r="I94" s="3"/>
      <c r="J94" s="3"/>
    </row>
    <row r="95" spans="1:10" ht="28.95" customHeight="1" x14ac:dyDescent="0.35">
      <c r="A95" s="311">
        <v>1</v>
      </c>
      <c r="B95" s="314" t="s">
        <v>136</v>
      </c>
      <c r="C95" s="311">
        <v>0.623</v>
      </c>
      <c r="D95" s="311"/>
      <c r="E95" s="207">
        <v>0.26300000000000001</v>
      </c>
      <c r="F95" s="176" t="s">
        <v>26</v>
      </c>
      <c r="G95" s="355" t="s">
        <v>45</v>
      </c>
      <c r="H95" s="308" t="s">
        <v>171</v>
      </c>
      <c r="I95" s="311" t="s">
        <v>106</v>
      </c>
      <c r="J95" s="308"/>
    </row>
    <row r="96" spans="1:10" ht="28.95" customHeight="1" x14ac:dyDescent="0.35">
      <c r="A96" s="312"/>
      <c r="B96" s="315"/>
      <c r="C96" s="312"/>
      <c r="D96" s="312"/>
      <c r="E96" s="207">
        <v>0.05</v>
      </c>
      <c r="F96" s="176" t="s">
        <v>25</v>
      </c>
      <c r="G96" s="371"/>
      <c r="H96" s="309"/>
      <c r="I96" s="312"/>
      <c r="J96" s="309"/>
    </row>
    <row r="97" spans="1:10" ht="28.95" customHeight="1" x14ac:dyDescent="0.35">
      <c r="A97" s="313"/>
      <c r="B97" s="316"/>
      <c r="C97" s="313"/>
      <c r="D97" s="313"/>
      <c r="E97" s="207">
        <v>0.31000000000000005</v>
      </c>
      <c r="F97" s="176" t="s">
        <v>19</v>
      </c>
      <c r="G97" s="356"/>
      <c r="H97" s="310"/>
      <c r="I97" s="313"/>
      <c r="J97" s="310"/>
    </row>
    <row r="98" spans="1:10" ht="30.6" customHeight="1" x14ac:dyDescent="0.35">
      <c r="A98" s="311">
        <v>2</v>
      </c>
      <c r="B98" s="314" t="s">
        <v>138</v>
      </c>
      <c r="C98" s="317">
        <v>5</v>
      </c>
      <c r="D98" s="317"/>
      <c r="E98" s="175">
        <v>1.95</v>
      </c>
      <c r="F98" s="172" t="s">
        <v>26</v>
      </c>
      <c r="G98" s="307" t="s">
        <v>45</v>
      </c>
      <c r="H98" s="306" t="s">
        <v>169</v>
      </c>
      <c r="I98" s="311" t="s">
        <v>170</v>
      </c>
      <c r="J98" s="306"/>
    </row>
    <row r="99" spans="1:10" ht="30.6" customHeight="1" x14ac:dyDescent="0.35">
      <c r="A99" s="312"/>
      <c r="B99" s="315"/>
      <c r="C99" s="318"/>
      <c r="D99" s="318"/>
      <c r="E99" s="175">
        <v>2.25</v>
      </c>
      <c r="F99" s="172" t="s">
        <v>19</v>
      </c>
      <c r="G99" s="307"/>
      <c r="H99" s="306"/>
      <c r="I99" s="312"/>
      <c r="J99" s="306"/>
    </row>
    <row r="100" spans="1:10" ht="30.6" customHeight="1" x14ac:dyDescent="0.35">
      <c r="A100" s="313"/>
      <c r="B100" s="316"/>
      <c r="C100" s="319"/>
      <c r="D100" s="319"/>
      <c r="E100" s="175">
        <v>0.8</v>
      </c>
      <c r="F100" s="172" t="s">
        <v>25</v>
      </c>
      <c r="G100" s="307"/>
      <c r="H100" s="306"/>
      <c r="I100" s="313"/>
      <c r="J100" s="306"/>
    </row>
    <row r="101" spans="1:10" ht="78" x14ac:dyDescent="0.35">
      <c r="A101" s="176">
        <v>3</v>
      </c>
      <c r="B101" s="178" t="s">
        <v>139</v>
      </c>
      <c r="C101" s="199">
        <v>0.09</v>
      </c>
      <c r="D101" s="176"/>
      <c r="E101" s="199">
        <v>0.09</v>
      </c>
      <c r="F101" s="176" t="s">
        <v>26</v>
      </c>
      <c r="G101" s="176" t="s">
        <v>54</v>
      </c>
      <c r="H101" s="209" t="s">
        <v>167</v>
      </c>
      <c r="I101" s="9" t="s">
        <v>168</v>
      </c>
      <c r="J101" s="209"/>
    </row>
    <row r="102" spans="1:10" ht="78" x14ac:dyDescent="0.35">
      <c r="A102" s="201">
        <v>4</v>
      </c>
      <c r="B102" s="218" t="s">
        <v>134</v>
      </c>
      <c r="C102" s="219">
        <v>0.12429999999999999</v>
      </c>
      <c r="D102" s="220"/>
      <c r="E102" s="219">
        <v>0.12429999999999999</v>
      </c>
      <c r="F102" s="184" t="s">
        <v>26</v>
      </c>
      <c r="G102" s="205" t="s">
        <v>54</v>
      </c>
      <c r="H102" s="172" t="s">
        <v>678</v>
      </c>
      <c r="I102" s="9" t="s">
        <v>168</v>
      </c>
    </row>
    <row r="103" spans="1:10" s="4" customFormat="1" ht="32.4" x14ac:dyDescent="0.35">
      <c r="A103" s="170" t="s">
        <v>277</v>
      </c>
      <c r="B103" s="171" t="s">
        <v>695</v>
      </c>
      <c r="C103" s="170"/>
      <c r="D103" s="179"/>
      <c r="E103" s="183">
        <v>0</v>
      </c>
      <c r="F103" s="3"/>
      <c r="G103" s="3"/>
      <c r="H103" s="3"/>
      <c r="I103" s="3"/>
      <c r="J103" s="3"/>
    </row>
    <row r="104" spans="1:10" s="4" customFormat="1" ht="78" x14ac:dyDescent="0.35">
      <c r="A104" s="201">
        <v>1</v>
      </c>
      <c r="B104" s="202" t="s">
        <v>141</v>
      </c>
      <c r="C104" s="183">
        <v>1.27</v>
      </c>
      <c r="D104" s="183"/>
      <c r="E104" s="183">
        <v>1.27</v>
      </c>
      <c r="F104" s="183" t="s">
        <v>28</v>
      </c>
      <c r="G104" s="201" t="s">
        <v>49</v>
      </c>
      <c r="H104" s="209" t="s">
        <v>175</v>
      </c>
      <c r="I104" s="211" t="s">
        <v>263</v>
      </c>
      <c r="J104" s="209"/>
    </row>
    <row r="105" spans="1:10" ht="48.6" customHeight="1" x14ac:dyDescent="0.35">
      <c r="A105" s="176">
        <v>2</v>
      </c>
      <c r="B105" s="178" t="s">
        <v>143</v>
      </c>
      <c r="C105" s="199">
        <v>0.1</v>
      </c>
      <c r="D105" s="199"/>
      <c r="E105" s="199">
        <v>0.1</v>
      </c>
      <c r="F105" s="176" t="s">
        <v>28</v>
      </c>
      <c r="G105" s="201" t="s">
        <v>49</v>
      </c>
      <c r="H105" s="181" t="s">
        <v>176</v>
      </c>
      <c r="I105" s="172" t="s">
        <v>106</v>
      </c>
      <c r="J105" s="181"/>
    </row>
    <row r="106" spans="1:10" ht="48.6" customHeight="1" x14ac:dyDescent="0.35">
      <c r="A106" s="176">
        <v>3</v>
      </c>
      <c r="B106" s="178" t="s">
        <v>142</v>
      </c>
      <c r="C106" s="199">
        <v>0.25</v>
      </c>
      <c r="D106" s="199"/>
      <c r="E106" s="199">
        <v>0.25</v>
      </c>
      <c r="F106" s="176" t="s">
        <v>28</v>
      </c>
      <c r="G106" s="201" t="s">
        <v>49</v>
      </c>
      <c r="H106" s="181" t="s">
        <v>665</v>
      </c>
      <c r="I106" s="172" t="s">
        <v>666</v>
      </c>
      <c r="J106" s="181"/>
    </row>
    <row r="107" spans="1:10" s="4" customFormat="1" ht="16.2" x14ac:dyDescent="0.35">
      <c r="A107" s="170" t="s">
        <v>278</v>
      </c>
      <c r="B107" s="171" t="s">
        <v>146</v>
      </c>
      <c r="C107" s="170"/>
      <c r="D107" s="179"/>
      <c r="E107" s="183">
        <v>0</v>
      </c>
      <c r="F107" s="3"/>
      <c r="G107" s="3"/>
      <c r="H107" s="3"/>
      <c r="I107" s="3"/>
      <c r="J107" s="3"/>
    </row>
    <row r="108" spans="1:10" s="4" customFormat="1" ht="62.4" x14ac:dyDescent="0.35">
      <c r="A108" s="201">
        <v>1</v>
      </c>
      <c r="B108" s="218" t="s">
        <v>147</v>
      </c>
      <c r="C108" s="183">
        <v>0.18</v>
      </c>
      <c r="D108" s="221"/>
      <c r="E108" s="183">
        <v>0.18</v>
      </c>
      <c r="F108" s="201" t="s">
        <v>16</v>
      </c>
      <c r="G108" s="205" t="s">
        <v>49</v>
      </c>
      <c r="H108" s="222" t="s">
        <v>177</v>
      </c>
      <c r="I108" s="223" t="s">
        <v>148</v>
      </c>
      <c r="J108" s="222"/>
    </row>
    <row r="109" spans="1:10" s="4" customFormat="1" ht="78" x14ac:dyDescent="0.35">
      <c r="A109" s="201">
        <v>2</v>
      </c>
      <c r="B109" s="218" t="s">
        <v>149</v>
      </c>
      <c r="C109" s="183">
        <v>0.6</v>
      </c>
      <c r="D109" s="221"/>
      <c r="E109" s="183">
        <v>0.6</v>
      </c>
      <c r="F109" s="201" t="s">
        <v>16</v>
      </c>
      <c r="G109" s="205" t="s">
        <v>68</v>
      </c>
      <c r="H109" s="222" t="s">
        <v>178</v>
      </c>
      <c r="I109" s="223" t="s">
        <v>179</v>
      </c>
      <c r="J109" s="222"/>
    </row>
    <row r="110" spans="1:10" s="4" customFormat="1" ht="62.4" x14ac:dyDescent="0.35">
      <c r="A110" s="201">
        <v>3</v>
      </c>
      <c r="B110" s="203" t="s">
        <v>150</v>
      </c>
      <c r="C110" s="183">
        <v>2.0499999999999998</v>
      </c>
      <c r="D110" s="221"/>
      <c r="E110" s="183">
        <v>2.0499999999999998</v>
      </c>
      <c r="F110" s="201" t="s">
        <v>16</v>
      </c>
      <c r="G110" s="205" t="s">
        <v>51</v>
      </c>
      <c r="H110" s="222" t="s">
        <v>180</v>
      </c>
      <c r="I110" s="223" t="s">
        <v>151</v>
      </c>
      <c r="J110" s="222"/>
    </row>
    <row r="111" spans="1:10" s="4" customFormat="1" ht="109.2" x14ac:dyDescent="0.35">
      <c r="A111" s="201">
        <v>4</v>
      </c>
      <c r="B111" s="202" t="s">
        <v>153</v>
      </c>
      <c r="C111" s="183">
        <v>0.27</v>
      </c>
      <c r="D111" s="183"/>
      <c r="E111" s="183">
        <v>0.27</v>
      </c>
      <c r="F111" s="183" t="s">
        <v>16</v>
      </c>
      <c r="G111" s="184" t="s">
        <v>33</v>
      </c>
      <c r="H111" s="209" t="s">
        <v>181</v>
      </c>
      <c r="I111" s="210" t="s">
        <v>154</v>
      </c>
      <c r="J111" s="209"/>
    </row>
    <row r="112" spans="1:10" s="4" customFormat="1" ht="62.4" x14ac:dyDescent="0.35">
      <c r="A112" s="201">
        <v>5</v>
      </c>
      <c r="B112" s="202" t="s">
        <v>641</v>
      </c>
      <c r="C112" s="183">
        <v>0.10199999999999999</v>
      </c>
      <c r="D112" s="183"/>
      <c r="E112" s="183">
        <v>0.10199999999999999</v>
      </c>
      <c r="F112" s="183" t="s">
        <v>16</v>
      </c>
      <c r="G112" s="184" t="s">
        <v>64</v>
      </c>
      <c r="H112" s="209" t="s">
        <v>642</v>
      </c>
      <c r="I112" s="210" t="s">
        <v>182</v>
      </c>
      <c r="J112" s="209"/>
    </row>
    <row r="113" spans="1:11" s="4" customFormat="1" ht="16.2" x14ac:dyDescent="0.35">
      <c r="A113" s="170" t="s">
        <v>640</v>
      </c>
      <c r="B113" s="171" t="s">
        <v>155</v>
      </c>
      <c r="C113" s="170"/>
      <c r="D113" s="179"/>
      <c r="E113" s="183">
        <v>0</v>
      </c>
      <c r="F113" s="3"/>
      <c r="G113" s="3"/>
      <c r="H113" s="3"/>
      <c r="I113" s="3"/>
      <c r="J113" s="3"/>
    </row>
    <row r="114" spans="1:11" s="4" customFormat="1" ht="92.4" customHeight="1" x14ac:dyDescent="0.35">
      <c r="A114" s="201">
        <v>1</v>
      </c>
      <c r="B114" s="218" t="s">
        <v>668</v>
      </c>
      <c r="C114" s="183">
        <v>4.1515599999999999</v>
      </c>
      <c r="D114" s="221"/>
      <c r="E114" s="183">
        <v>4.1515599999999999</v>
      </c>
      <c r="F114" s="201" t="s">
        <v>17</v>
      </c>
      <c r="G114" s="205" t="s">
        <v>64</v>
      </c>
      <c r="H114" s="222" t="s">
        <v>669</v>
      </c>
      <c r="I114" s="224" t="s">
        <v>672</v>
      </c>
      <c r="J114" s="222"/>
    </row>
    <row r="115" spans="1:11" s="4" customFormat="1" ht="62.4" x14ac:dyDescent="0.35">
      <c r="A115" s="201">
        <v>2</v>
      </c>
      <c r="B115" s="225" t="s">
        <v>157</v>
      </c>
      <c r="C115" s="183">
        <v>2.2000000000000002</v>
      </c>
      <c r="D115" s="221">
        <v>1.9700000000000002</v>
      </c>
      <c r="E115" s="183">
        <v>0.23</v>
      </c>
      <c r="F115" s="201" t="s">
        <v>17</v>
      </c>
      <c r="G115" s="205" t="s">
        <v>64</v>
      </c>
      <c r="H115" s="222" t="s">
        <v>183</v>
      </c>
      <c r="I115" s="223" t="s">
        <v>184</v>
      </c>
      <c r="J115" s="222"/>
    </row>
    <row r="116" spans="1:11" ht="93.6" x14ac:dyDescent="0.35">
      <c r="A116" s="196">
        <v>3</v>
      </c>
      <c r="B116" s="226" t="s">
        <v>662</v>
      </c>
      <c r="C116" s="183">
        <v>2.4729999999999999</v>
      </c>
      <c r="D116" s="183"/>
      <c r="E116" s="183">
        <v>2.4729999999999999</v>
      </c>
      <c r="F116" s="183" t="s">
        <v>17</v>
      </c>
      <c r="G116" s="201" t="s">
        <v>43</v>
      </c>
      <c r="H116" s="181" t="s">
        <v>698</v>
      </c>
      <c r="I116" s="224" t="s">
        <v>667</v>
      </c>
      <c r="K116" s="227"/>
    </row>
    <row r="117" spans="1:11" ht="109.2" x14ac:dyDescent="0.35">
      <c r="A117" s="201">
        <v>4</v>
      </c>
      <c r="B117" s="226" t="s">
        <v>681</v>
      </c>
      <c r="C117" s="183">
        <v>0.186</v>
      </c>
      <c r="D117" s="183"/>
      <c r="E117" s="183">
        <v>0.186</v>
      </c>
      <c r="F117" s="183" t="s">
        <v>17</v>
      </c>
      <c r="G117" s="201" t="s">
        <v>47</v>
      </c>
      <c r="H117" s="222" t="s">
        <v>680</v>
      </c>
      <c r="I117" s="224" t="s">
        <v>682</v>
      </c>
      <c r="K117" s="227"/>
    </row>
    <row r="118" spans="1:11" s="4" customFormat="1" ht="16.2" x14ac:dyDescent="0.35">
      <c r="A118" s="170" t="s">
        <v>659</v>
      </c>
      <c r="B118" s="171" t="s">
        <v>696</v>
      </c>
      <c r="C118" s="170"/>
      <c r="D118" s="179"/>
      <c r="E118" s="183">
        <v>0</v>
      </c>
      <c r="F118" s="3"/>
      <c r="G118" s="3"/>
      <c r="H118" s="3"/>
      <c r="I118" s="3"/>
      <c r="J118" s="3"/>
    </row>
    <row r="119" spans="1:11" s="4" customFormat="1" ht="109.2" x14ac:dyDescent="0.35">
      <c r="A119" s="201">
        <v>1</v>
      </c>
      <c r="B119" s="202" t="s">
        <v>159</v>
      </c>
      <c r="C119" s="183">
        <v>7.26</v>
      </c>
      <c r="D119" s="183"/>
      <c r="E119" s="183">
        <v>7.26</v>
      </c>
      <c r="F119" s="183" t="s">
        <v>18</v>
      </c>
      <c r="G119" s="201" t="s">
        <v>66</v>
      </c>
      <c r="H119" s="181" t="s">
        <v>185</v>
      </c>
      <c r="I119" s="210" t="s">
        <v>186</v>
      </c>
      <c r="J119" s="181"/>
    </row>
    <row r="120" spans="1:11" s="4" customFormat="1" ht="31.2" x14ac:dyDescent="0.35">
      <c r="A120" s="182">
        <v>2</v>
      </c>
      <c r="B120" s="195" t="s">
        <v>160</v>
      </c>
      <c r="C120" s="183">
        <v>4.4000000000000004</v>
      </c>
      <c r="D120" s="183"/>
      <c r="E120" s="183">
        <v>4.4000000000000004</v>
      </c>
      <c r="F120" s="183" t="s">
        <v>18</v>
      </c>
      <c r="G120" s="182" t="s">
        <v>47</v>
      </c>
      <c r="H120" s="181" t="s">
        <v>187</v>
      </c>
      <c r="I120" s="210"/>
      <c r="J120" s="181"/>
    </row>
    <row r="121" spans="1:11" ht="46.8" x14ac:dyDescent="0.35">
      <c r="A121" s="176">
        <v>3</v>
      </c>
      <c r="B121" s="178" t="s">
        <v>161</v>
      </c>
      <c r="C121" s="176">
        <v>9.7200000000000006</v>
      </c>
      <c r="D121" s="176"/>
      <c r="E121" s="176">
        <v>9.7200000000000006</v>
      </c>
      <c r="F121" s="176" t="s">
        <v>18</v>
      </c>
      <c r="G121" s="176" t="s">
        <v>54</v>
      </c>
      <c r="H121" s="181" t="s">
        <v>188</v>
      </c>
      <c r="I121" s="210" t="s">
        <v>189</v>
      </c>
      <c r="J121" s="181"/>
    </row>
    <row r="122" spans="1:11" s="7" customFormat="1" ht="31.2" customHeight="1" x14ac:dyDescent="0.35">
      <c r="A122" s="170" t="s">
        <v>660</v>
      </c>
      <c r="B122" s="171" t="s">
        <v>163</v>
      </c>
      <c r="C122" s="170"/>
      <c r="D122" s="179"/>
      <c r="E122" s="183">
        <v>0</v>
      </c>
      <c r="F122" s="3"/>
      <c r="G122" s="8"/>
      <c r="H122" s="3"/>
      <c r="I122" s="3"/>
      <c r="J122" s="3"/>
    </row>
    <row r="123" spans="1:11" ht="67.95" customHeight="1" x14ac:dyDescent="0.35">
      <c r="A123" s="302">
        <v>1</v>
      </c>
      <c r="B123" s="303" t="s">
        <v>165</v>
      </c>
      <c r="C123" s="304">
        <v>8.3000000000000007</v>
      </c>
      <c r="D123" s="304"/>
      <c r="E123" s="183">
        <v>5.8999999999999995</v>
      </c>
      <c r="F123" s="183" t="s">
        <v>12</v>
      </c>
      <c r="G123" s="182" t="s">
        <v>64</v>
      </c>
      <c r="H123" s="306" t="s">
        <v>166</v>
      </c>
      <c r="I123" s="307" t="s">
        <v>190</v>
      </c>
      <c r="J123" s="306"/>
    </row>
    <row r="124" spans="1:11" ht="67.95" customHeight="1" x14ac:dyDescent="0.35">
      <c r="A124" s="302"/>
      <c r="B124" s="303"/>
      <c r="C124" s="305"/>
      <c r="D124" s="305"/>
      <c r="E124" s="183">
        <v>2.4</v>
      </c>
      <c r="F124" s="183" t="s">
        <v>11</v>
      </c>
      <c r="G124" s="182" t="s">
        <v>64</v>
      </c>
      <c r="H124" s="306"/>
      <c r="I124" s="307"/>
      <c r="J124" s="306"/>
    </row>
    <row r="125" spans="1:11" s="4" customFormat="1" ht="34.950000000000003" customHeight="1" x14ac:dyDescent="0.35">
      <c r="A125" s="170" t="s">
        <v>661</v>
      </c>
      <c r="B125" s="171" t="s">
        <v>697</v>
      </c>
      <c r="C125" s="170"/>
      <c r="D125" s="179"/>
      <c r="E125" s="183">
        <v>0</v>
      </c>
      <c r="F125" s="3"/>
      <c r="G125" s="3"/>
      <c r="H125" s="3"/>
      <c r="I125" s="3"/>
      <c r="J125" s="3"/>
    </row>
    <row r="126" spans="1:11" s="4" customFormat="1" ht="78" x14ac:dyDescent="0.35">
      <c r="A126" s="201">
        <v>1</v>
      </c>
      <c r="B126" s="218" t="s">
        <v>124</v>
      </c>
      <c r="C126" s="183">
        <v>1</v>
      </c>
      <c r="D126" s="183"/>
      <c r="E126" s="183">
        <v>1</v>
      </c>
      <c r="F126" s="228" t="s">
        <v>29</v>
      </c>
      <c r="G126" s="201" t="s">
        <v>49</v>
      </c>
      <c r="H126" s="209" t="s">
        <v>125</v>
      </c>
      <c r="I126" s="229" t="s">
        <v>191</v>
      </c>
      <c r="J126" s="209"/>
    </row>
    <row r="127" spans="1:11" s="4" customFormat="1" ht="62.4" x14ac:dyDescent="0.35">
      <c r="A127" s="201">
        <v>2</v>
      </c>
      <c r="B127" s="202" t="s">
        <v>126</v>
      </c>
      <c r="C127" s="230">
        <v>0.87</v>
      </c>
      <c r="D127" s="183"/>
      <c r="E127" s="183">
        <v>0.87000000000000011</v>
      </c>
      <c r="F127" s="183" t="s">
        <v>29</v>
      </c>
      <c r="G127" s="196" t="s">
        <v>56</v>
      </c>
      <c r="H127" s="209" t="s">
        <v>192</v>
      </c>
      <c r="I127" s="210" t="s">
        <v>127</v>
      </c>
      <c r="J127" s="209"/>
    </row>
    <row r="128" spans="1:11" s="4" customFormat="1" ht="62.4" x14ac:dyDescent="0.35">
      <c r="A128" s="201">
        <v>3</v>
      </c>
      <c r="B128" s="202" t="s">
        <v>128</v>
      </c>
      <c r="C128" s="230">
        <v>8</v>
      </c>
      <c r="D128" s="183"/>
      <c r="E128" s="183">
        <v>7.67</v>
      </c>
      <c r="F128" s="183" t="s">
        <v>29</v>
      </c>
      <c r="G128" s="196" t="s">
        <v>56</v>
      </c>
      <c r="H128" s="209" t="s">
        <v>193</v>
      </c>
      <c r="I128" s="210" t="s">
        <v>127</v>
      </c>
      <c r="J128" s="209"/>
    </row>
    <row r="129" spans="1:11" s="4" customFormat="1" ht="62.4" x14ac:dyDescent="0.35">
      <c r="A129" s="231" t="s">
        <v>69</v>
      </c>
      <c r="B129" s="232" t="s">
        <v>279</v>
      </c>
      <c r="C129" s="233"/>
      <c r="D129" s="234"/>
      <c r="E129" s="183">
        <v>0</v>
      </c>
      <c r="F129" s="3"/>
      <c r="G129" s="3"/>
      <c r="H129" s="3"/>
      <c r="I129" s="3"/>
      <c r="J129" s="3"/>
    </row>
    <row r="130" spans="1:11" s="4" customFormat="1" ht="16.2" x14ac:dyDescent="0.35">
      <c r="A130" s="170" t="s">
        <v>72</v>
      </c>
      <c r="B130" s="171" t="s">
        <v>129</v>
      </c>
      <c r="C130" s="170"/>
      <c r="D130" s="234"/>
      <c r="E130" s="183"/>
      <c r="F130" s="3"/>
      <c r="G130" s="162"/>
      <c r="H130" s="3"/>
      <c r="I130" s="3"/>
      <c r="J130" s="3"/>
    </row>
    <row r="131" spans="1:11" s="4" customFormat="1" ht="28.8" customHeight="1" x14ac:dyDescent="0.35">
      <c r="A131" s="350">
        <v>1</v>
      </c>
      <c r="B131" s="344" t="s">
        <v>663</v>
      </c>
      <c r="C131" s="321">
        <v>6.1539999999999999</v>
      </c>
      <c r="D131" s="236">
        <v>0.3357</v>
      </c>
      <c r="E131" s="237">
        <v>2.3500000000000005</v>
      </c>
      <c r="F131" s="238" t="s">
        <v>27</v>
      </c>
      <c r="G131" s="345" t="s">
        <v>49</v>
      </c>
      <c r="H131" s="348" t="s">
        <v>699</v>
      </c>
      <c r="I131" s="349" t="s">
        <v>664</v>
      </c>
      <c r="J131" s="209"/>
      <c r="K131" s="320"/>
    </row>
    <row r="132" spans="1:11" s="4" customFormat="1" ht="28.8" customHeight="1" x14ac:dyDescent="0.35">
      <c r="A132" s="350"/>
      <c r="B132" s="344"/>
      <c r="C132" s="322"/>
      <c r="D132" s="236">
        <v>0.4</v>
      </c>
      <c r="E132" s="237">
        <v>2.68</v>
      </c>
      <c r="F132" s="238" t="s">
        <v>19</v>
      </c>
      <c r="G132" s="346"/>
      <c r="H132" s="348"/>
      <c r="I132" s="349"/>
      <c r="J132" s="209"/>
      <c r="K132" s="320"/>
    </row>
    <row r="133" spans="1:11" s="4" customFormat="1" ht="28.8" customHeight="1" x14ac:dyDescent="0.35">
      <c r="A133" s="350"/>
      <c r="B133" s="344"/>
      <c r="C133" s="322"/>
      <c r="D133" s="236"/>
      <c r="E133" s="237">
        <v>4.8099999999999997E-2</v>
      </c>
      <c r="F133" s="238" t="s">
        <v>21</v>
      </c>
      <c r="G133" s="346"/>
      <c r="H133" s="348"/>
      <c r="I133" s="349"/>
      <c r="J133" s="209"/>
      <c r="K133" s="320"/>
    </row>
    <row r="134" spans="1:11" s="4" customFormat="1" ht="28.8" customHeight="1" x14ac:dyDescent="0.35">
      <c r="A134" s="350"/>
      <c r="B134" s="344"/>
      <c r="C134" s="322"/>
      <c r="D134" s="236">
        <v>7.0000000000000007E-2</v>
      </c>
      <c r="E134" s="237">
        <v>0</v>
      </c>
      <c r="F134" s="238" t="s">
        <v>363</v>
      </c>
      <c r="G134" s="346"/>
      <c r="H134" s="348"/>
      <c r="I134" s="349"/>
      <c r="J134" s="209"/>
      <c r="K134" s="320"/>
    </row>
    <row r="135" spans="1:11" s="4" customFormat="1" ht="28.8" customHeight="1" x14ac:dyDescent="0.35">
      <c r="A135" s="350"/>
      <c r="B135" s="344"/>
      <c r="C135" s="323"/>
      <c r="D135" s="236"/>
      <c r="E135" s="237">
        <v>0.27</v>
      </c>
      <c r="F135" s="238" t="s">
        <v>25</v>
      </c>
      <c r="G135" s="347"/>
      <c r="H135" s="348"/>
      <c r="I135" s="349"/>
      <c r="J135" s="209"/>
      <c r="K135" s="320"/>
    </row>
    <row r="136" spans="1:11" s="4" customFormat="1" ht="16.2" x14ac:dyDescent="0.35">
      <c r="A136" s="170" t="s">
        <v>73</v>
      </c>
      <c r="B136" s="171" t="s">
        <v>133</v>
      </c>
      <c r="C136" s="170"/>
      <c r="D136" s="234"/>
      <c r="E136" s="183"/>
      <c r="F136" s="3"/>
      <c r="G136" s="162"/>
      <c r="H136" s="3"/>
      <c r="I136" s="3"/>
      <c r="J136" s="3"/>
    </row>
    <row r="137" spans="1:11" s="4" customFormat="1" ht="78" x14ac:dyDescent="0.35">
      <c r="A137" s="235">
        <v>1</v>
      </c>
      <c r="B137" s="242" t="s">
        <v>674</v>
      </c>
      <c r="C137" s="240">
        <v>0.2</v>
      </c>
      <c r="D137" s="236"/>
      <c r="E137" s="240">
        <v>0.2</v>
      </c>
      <c r="F137" s="238" t="s">
        <v>26</v>
      </c>
      <c r="G137" s="241" t="s">
        <v>68</v>
      </c>
      <c r="H137" s="239" t="s">
        <v>679</v>
      </c>
      <c r="I137" s="9" t="s">
        <v>168</v>
      </c>
      <c r="J137" s="209"/>
    </row>
    <row r="138" spans="1:11" s="4" customFormat="1" ht="16.2" x14ac:dyDescent="0.35">
      <c r="A138" s="170" t="s">
        <v>73</v>
      </c>
      <c r="B138" s="171" t="s">
        <v>79</v>
      </c>
      <c r="C138" s="170"/>
      <c r="D138" s="179"/>
      <c r="E138" s="183">
        <v>0</v>
      </c>
      <c r="F138" s="3"/>
      <c r="G138" s="3"/>
      <c r="H138" s="3"/>
      <c r="I138" s="3"/>
      <c r="J138" s="3"/>
    </row>
    <row r="139" spans="1:11" s="4" customFormat="1" ht="46.8" x14ac:dyDescent="0.35">
      <c r="A139" s="243">
        <v>1</v>
      </c>
      <c r="B139" s="197" t="s">
        <v>261</v>
      </c>
      <c r="C139" s="176">
        <v>4.67</v>
      </c>
      <c r="D139" s="176">
        <v>1.83</v>
      </c>
      <c r="E139" s="176">
        <v>2.84</v>
      </c>
      <c r="F139" s="176" t="s">
        <v>19</v>
      </c>
      <c r="G139" s="172" t="s">
        <v>262</v>
      </c>
      <c r="H139" s="176" t="s">
        <v>81</v>
      </c>
      <c r="I139" s="172" t="s">
        <v>263</v>
      </c>
      <c r="J139" s="3"/>
    </row>
    <row r="140" spans="1:11" s="4" customFormat="1" ht="32.4" x14ac:dyDescent="0.35">
      <c r="A140" s="170" t="s">
        <v>328</v>
      </c>
      <c r="B140" s="171" t="s">
        <v>690</v>
      </c>
      <c r="C140" s="170"/>
      <c r="D140" s="179"/>
      <c r="E140" s="183">
        <v>0</v>
      </c>
      <c r="F140" s="3"/>
      <c r="G140" s="3"/>
      <c r="H140" s="3"/>
      <c r="I140" s="3"/>
      <c r="J140" s="3"/>
    </row>
    <row r="141" spans="1:11" s="4" customFormat="1" ht="109.2" x14ac:dyDescent="0.35">
      <c r="A141" s="243">
        <v>1</v>
      </c>
      <c r="B141" s="197" t="s">
        <v>691</v>
      </c>
      <c r="C141" s="176">
        <v>0.4</v>
      </c>
      <c r="D141" s="176"/>
      <c r="E141" s="176">
        <v>0.4</v>
      </c>
      <c r="F141" s="176" t="s">
        <v>24</v>
      </c>
      <c r="G141" s="172" t="s">
        <v>49</v>
      </c>
      <c r="H141" s="172" t="s">
        <v>81</v>
      </c>
      <c r="I141" s="172" t="s">
        <v>692</v>
      </c>
      <c r="J141" s="3"/>
    </row>
    <row r="142" spans="1:11" s="4" customFormat="1" ht="16.2" x14ac:dyDescent="0.35">
      <c r="A142" s="170" t="s">
        <v>330</v>
      </c>
      <c r="B142" s="171" t="s">
        <v>146</v>
      </c>
      <c r="C142" s="170"/>
      <c r="D142" s="176"/>
      <c r="E142" s="176"/>
      <c r="F142" s="176"/>
      <c r="G142" s="172"/>
      <c r="H142" s="244"/>
      <c r="I142" s="172"/>
      <c r="J142" s="3"/>
    </row>
    <row r="143" spans="1:11" ht="78" x14ac:dyDescent="0.35">
      <c r="A143" s="176">
        <v>1</v>
      </c>
      <c r="B143" s="178" t="s">
        <v>585</v>
      </c>
      <c r="C143" s="199" t="s">
        <v>586</v>
      </c>
      <c r="D143" s="176"/>
      <c r="E143" s="199" t="s">
        <v>586</v>
      </c>
      <c r="F143" s="176" t="s">
        <v>16</v>
      </c>
      <c r="G143" s="205" t="s">
        <v>49</v>
      </c>
      <c r="H143" s="181" t="s">
        <v>643</v>
      </c>
      <c r="I143" s="210" t="s">
        <v>587</v>
      </c>
      <c r="J143" s="181"/>
    </row>
    <row r="144" spans="1:11" s="4" customFormat="1" ht="16.2" x14ac:dyDescent="0.35">
      <c r="A144" s="170" t="s">
        <v>332</v>
      </c>
      <c r="B144" s="171" t="s">
        <v>163</v>
      </c>
      <c r="C144" s="170"/>
      <c r="D144" s="176"/>
      <c r="E144" s="176"/>
      <c r="F144" s="176"/>
      <c r="G144" s="172"/>
      <c r="H144" s="244"/>
      <c r="I144" s="172"/>
      <c r="J144" s="3"/>
    </row>
    <row r="145" spans="1:10" ht="93.6" x14ac:dyDescent="0.35">
      <c r="A145" s="176">
        <v>1</v>
      </c>
      <c r="B145" s="178" t="s">
        <v>583</v>
      </c>
      <c r="C145" s="245">
        <f>D145+E145</f>
        <v>22.714500000000001</v>
      </c>
      <c r="D145" s="246">
        <v>20.462800000000001</v>
      </c>
      <c r="E145" s="245">
        <v>2.2517</v>
      </c>
      <c r="F145" s="176" t="s">
        <v>12</v>
      </c>
      <c r="G145" s="176" t="s">
        <v>54</v>
      </c>
      <c r="H145" s="177" t="s">
        <v>588</v>
      </c>
      <c r="I145" s="210" t="s">
        <v>584</v>
      </c>
      <c r="J145" s="177"/>
    </row>
    <row r="146" spans="1:10" s="7" customFormat="1" ht="52.2" x14ac:dyDescent="0.35">
      <c r="A146" s="168" t="s">
        <v>74</v>
      </c>
      <c r="B146" s="247" t="s">
        <v>232</v>
      </c>
      <c r="C146" s="170"/>
      <c r="D146" s="179"/>
      <c r="E146" s="248">
        <v>0</v>
      </c>
      <c r="F146" s="3"/>
      <c r="G146" s="8"/>
      <c r="H146" s="3"/>
      <c r="I146" s="3"/>
      <c r="J146" s="3"/>
    </row>
    <row r="147" spans="1:10" ht="78" x14ac:dyDescent="0.35">
      <c r="A147" s="217">
        <v>1</v>
      </c>
      <c r="B147" s="249" t="s">
        <v>233</v>
      </c>
      <c r="C147" s="250">
        <v>8.6300000000000008</v>
      </c>
      <c r="D147" s="251">
        <v>8.6300000000000008</v>
      </c>
      <c r="E147" s="251"/>
      <c r="F147" s="251" t="s">
        <v>13</v>
      </c>
      <c r="G147" s="210" t="s">
        <v>43</v>
      </c>
      <c r="H147" s="209" t="s">
        <v>234</v>
      </c>
      <c r="I147" s="210" t="s">
        <v>235</v>
      </c>
      <c r="J147" s="209"/>
    </row>
    <row r="148" spans="1:10" ht="46.8" x14ac:dyDescent="0.35">
      <c r="A148" s="176">
        <v>2</v>
      </c>
      <c r="B148" s="173" t="s">
        <v>32</v>
      </c>
      <c r="C148" s="175">
        <v>3.5</v>
      </c>
      <c r="D148" s="175">
        <v>3.5</v>
      </c>
      <c r="E148" s="175"/>
      <c r="F148" s="172" t="s">
        <v>13</v>
      </c>
      <c r="G148" s="176" t="s">
        <v>33</v>
      </c>
      <c r="H148" s="175"/>
      <c r="I148" s="172" t="s">
        <v>591</v>
      </c>
      <c r="J148" s="172"/>
    </row>
    <row r="149" spans="1:10" ht="46.8" x14ac:dyDescent="0.35">
      <c r="A149" s="217">
        <v>3</v>
      </c>
      <c r="B149" s="203" t="s">
        <v>122</v>
      </c>
      <c r="C149" s="183">
        <v>0.751</v>
      </c>
      <c r="D149" s="183">
        <v>0.751</v>
      </c>
      <c r="E149" s="183"/>
      <c r="F149" s="184" t="s">
        <v>23</v>
      </c>
      <c r="G149" s="201" t="s">
        <v>45</v>
      </c>
      <c r="H149" s="221"/>
      <c r="I149" s="172" t="s">
        <v>592</v>
      </c>
      <c r="J149" s="172"/>
    </row>
    <row r="150" spans="1:10" ht="78" x14ac:dyDescent="0.35">
      <c r="A150" s="176">
        <v>4</v>
      </c>
      <c r="B150" s="249" t="s">
        <v>236</v>
      </c>
      <c r="C150" s="251">
        <v>19.5</v>
      </c>
      <c r="D150" s="251">
        <v>19.5</v>
      </c>
      <c r="E150" s="251"/>
      <c r="F150" s="251" t="s">
        <v>19</v>
      </c>
      <c r="G150" s="210" t="s">
        <v>237</v>
      </c>
      <c r="H150" s="209" t="s">
        <v>238</v>
      </c>
      <c r="I150" s="252" t="s">
        <v>239</v>
      </c>
      <c r="J150" s="209"/>
    </row>
    <row r="151" spans="1:10" ht="46.8" x14ac:dyDescent="0.35">
      <c r="A151" s="217">
        <v>5</v>
      </c>
      <c r="B151" s="202" t="s">
        <v>85</v>
      </c>
      <c r="C151" s="183">
        <v>7.35</v>
      </c>
      <c r="D151" s="183">
        <v>7.35</v>
      </c>
      <c r="E151" s="183"/>
      <c r="F151" s="183" t="s">
        <v>19</v>
      </c>
      <c r="G151" s="196" t="s">
        <v>47</v>
      </c>
      <c r="H151" s="183"/>
      <c r="I151" s="172" t="s">
        <v>593</v>
      </c>
      <c r="J151" s="172"/>
    </row>
    <row r="152" spans="1:10" ht="78" x14ac:dyDescent="0.35">
      <c r="A152" s="176">
        <v>6</v>
      </c>
      <c r="B152" s="10" t="s">
        <v>240</v>
      </c>
      <c r="C152" s="253">
        <v>6.35</v>
      </c>
      <c r="D152" s="253">
        <v>6.35</v>
      </c>
      <c r="E152" s="251"/>
      <c r="F152" s="251" t="s">
        <v>27</v>
      </c>
      <c r="G152" s="217" t="s">
        <v>49</v>
      </c>
      <c r="H152" s="209" t="s">
        <v>241</v>
      </c>
      <c r="I152" s="210" t="s">
        <v>242</v>
      </c>
      <c r="J152" s="254"/>
    </row>
    <row r="153" spans="1:10" ht="46.8" x14ac:dyDescent="0.35">
      <c r="A153" s="217">
        <v>7</v>
      </c>
      <c r="B153" s="10" t="s">
        <v>243</v>
      </c>
      <c r="C153" s="253">
        <v>2.3199999999999998</v>
      </c>
      <c r="D153" s="253">
        <v>2.3199999999999998</v>
      </c>
      <c r="E153" s="251"/>
      <c r="F153" s="245" t="s">
        <v>27</v>
      </c>
      <c r="G153" s="217" t="s">
        <v>49</v>
      </c>
      <c r="H153" s="209" t="s">
        <v>244</v>
      </c>
      <c r="I153" s="210" t="s">
        <v>245</v>
      </c>
      <c r="J153" s="254"/>
    </row>
    <row r="154" spans="1:10" ht="46.8" x14ac:dyDescent="0.35">
      <c r="A154" s="176">
        <v>8</v>
      </c>
      <c r="B154" s="255" t="s">
        <v>246</v>
      </c>
      <c r="C154" s="251">
        <v>0.76</v>
      </c>
      <c r="D154" s="256">
        <v>0.76</v>
      </c>
      <c r="E154" s="251"/>
      <c r="F154" s="257" t="s">
        <v>26</v>
      </c>
      <c r="G154" s="217" t="s">
        <v>62</v>
      </c>
      <c r="H154" s="222" t="s">
        <v>247</v>
      </c>
      <c r="I154" s="224" t="s">
        <v>248</v>
      </c>
      <c r="J154" s="258"/>
    </row>
    <row r="155" spans="1:10" ht="46.8" x14ac:dyDescent="0.35">
      <c r="A155" s="217">
        <v>9</v>
      </c>
      <c r="B155" s="255" t="s">
        <v>249</v>
      </c>
      <c r="C155" s="251">
        <v>0.86</v>
      </c>
      <c r="D155" s="256">
        <v>0.86</v>
      </c>
      <c r="E155" s="251"/>
      <c r="F155" s="245" t="s">
        <v>26</v>
      </c>
      <c r="G155" s="217" t="s">
        <v>62</v>
      </c>
      <c r="H155" s="222" t="s">
        <v>250</v>
      </c>
      <c r="I155" s="224" t="s">
        <v>251</v>
      </c>
      <c r="J155" s="258"/>
    </row>
    <row r="156" spans="1:10" ht="46.8" x14ac:dyDescent="0.35">
      <c r="A156" s="176">
        <v>10</v>
      </c>
      <c r="B156" s="255" t="s">
        <v>252</v>
      </c>
      <c r="C156" s="251">
        <v>0.13</v>
      </c>
      <c r="D156" s="256">
        <v>0.13</v>
      </c>
      <c r="E156" s="251"/>
      <c r="F156" s="245" t="s">
        <v>26</v>
      </c>
      <c r="G156" s="217" t="s">
        <v>33</v>
      </c>
      <c r="H156" s="222" t="s">
        <v>253</v>
      </c>
      <c r="I156" s="224" t="s">
        <v>590</v>
      </c>
      <c r="J156" s="258"/>
    </row>
    <row r="157" spans="1:10" ht="46.8" x14ac:dyDescent="0.35">
      <c r="A157" s="217">
        <v>11</v>
      </c>
      <c r="B157" s="255" t="s">
        <v>589</v>
      </c>
      <c r="C157" s="251">
        <v>0.03</v>
      </c>
      <c r="D157" s="251">
        <v>0.03</v>
      </c>
      <c r="E157" s="251"/>
      <c r="F157" s="245" t="s">
        <v>26</v>
      </c>
      <c r="G157" s="217" t="s">
        <v>33</v>
      </c>
      <c r="H157" s="222"/>
      <c r="I157" s="224" t="s">
        <v>590</v>
      </c>
      <c r="J157" s="258"/>
    </row>
    <row r="158" spans="1:10" ht="46.8" x14ac:dyDescent="0.35">
      <c r="A158" s="176">
        <v>12</v>
      </c>
      <c r="B158" s="226" t="s">
        <v>254</v>
      </c>
      <c r="C158" s="251">
        <v>0.03</v>
      </c>
      <c r="D158" s="251">
        <v>0.03</v>
      </c>
      <c r="E158" s="251"/>
      <c r="F158" s="257" t="s">
        <v>26</v>
      </c>
      <c r="G158" s="259" t="s">
        <v>56</v>
      </c>
      <c r="H158" s="209" t="s">
        <v>255</v>
      </c>
      <c r="I158" s="224" t="s">
        <v>256</v>
      </c>
      <c r="J158" s="254"/>
    </row>
    <row r="159" spans="1:10" ht="46.8" x14ac:dyDescent="0.35">
      <c r="A159" s="217">
        <v>13</v>
      </c>
      <c r="B159" s="226" t="s">
        <v>257</v>
      </c>
      <c r="C159" s="251">
        <v>0.6</v>
      </c>
      <c r="D159" s="256">
        <v>0.6</v>
      </c>
      <c r="E159" s="251"/>
      <c r="F159" s="257" t="s">
        <v>26</v>
      </c>
      <c r="G159" s="259" t="s">
        <v>64</v>
      </c>
      <c r="H159" s="222" t="s">
        <v>258</v>
      </c>
      <c r="I159" s="223" t="s">
        <v>259</v>
      </c>
      <c r="J159" s="258"/>
    </row>
    <row r="160" spans="1:10" ht="46.8" x14ac:dyDescent="0.35">
      <c r="A160" s="176">
        <v>14</v>
      </c>
      <c r="B160" s="218" t="s">
        <v>135</v>
      </c>
      <c r="C160" s="183">
        <v>0.629</v>
      </c>
      <c r="D160" s="183">
        <v>0.629</v>
      </c>
      <c r="E160" s="183"/>
      <c r="F160" s="184" t="s">
        <v>26</v>
      </c>
      <c r="G160" s="205" t="s">
        <v>51</v>
      </c>
      <c r="H160" s="221"/>
      <c r="I160" s="172" t="s">
        <v>594</v>
      </c>
    </row>
    <row r="161" spans="1:11" ht="46.8" x14ac:dyDescent="0.35">
      <c r="A161" s="217">
        <v>15</v>
      </c>
      <c r="B161" s="218" t="s">
        <v>670</v>
      </c>
      <c r="C161" s="183">
        <v>1.2500000000000001E-2</v>
      </c>
      <c r="D161" s="183">
        <v>1.2500000000000001E-2</v>
      </c>
      <c r="E161" s="183"/>
      <c r="F161" s="183" t="s">
        <v>26</v>
      </c>
      <c r="G161" s="201" t="s">
        <v>51</v>
      </c>
      <c r="H161" s="183"/>
      <c r="I161" s="172" t="s">
        <v>671</v>
      </c>
    </row>
    <row r="162" spans="1:11" ht="46.8" x14ac:dyDescent="0.35">
      <c r="A162" s="217">
        <v>16</v>
      </c>
      <c r="B162" s="218" t="s">
        <v>137</v>
      </c>
      <c r="C162" s="183">
        <v>0.37</v>
      </c>
      <c r="D162" s="183">
        <v>0.37</v>
      </c>
      <c r="E162" s="183"/>
      <c r="F162" s="183" t="s">
        <v>26</v>
      </c>
      <c r="G162" s="201" t="s">
        <v>39</v>
      </c>
      <c r="H162" s="183"/>
      <c r="I162" s="172" t="s">
        <v>595</v>
      </c>
    </row>
    <row r="163" spans="1:11" s="7" customFormat="1" ht="34.799999999999997" x14ac:dyDescent="0.35">
      <c r="A163" s="168" t="s">
        <v>280</v>
      </c>
      <c r="B163" s="247" t="s">
        <v>281</v>
      </c>
      <c r="C163" s="170"/>
      <c r="D163" s="179"/>
      <c r="E163" s="248">
        <v>0</v>
      </c>
      <c r="F163" s="3"/>
      <c r="G163" s="8"/>
      <c r="H163" s="3"/>
      <c r="I163" s="3"/>
      <c r="J163" s="3"/>
    </row>
    <row r="164" spans="1:11" ht="31.2" x14ac:dyDescent="0.35">
      <c r="A164" s="196">
        <v>1</v>
      </c>
      <c r="B164" s="203" t="s">
        <v>121</v>
      </c>
      <c r="C164" s="183">
        <v>0.05</v>
      </c>
      <c r="D164" s="221"/>
      <c r="E164" s="183">
        <v>0.05</v>
      </c>
      <c r="F164" s="184" t="s">
        <v>23</v>
      </c>
      <c r="G164" s="201" t="s">
        <v>49</v>
      </c>
      <c r="H164" s="222"/>
      <c r="I164" s="260"/>
    </row>
    <row r="165" spans="1:11" ht="62.4" x14ac:dyDescent="0.35">
      <c r="A165" s="196">
        <v>2</v>
      </c>
      <c r="B165" s="261" t="s">
        <v>100</v>
      </c>
      <c r="C165" s="183">
        <v>2.3E-2</v>
      </c>
      <c r="D165" s="183"/>
      <c r="E165" s="183">
        <v>2.3E-2</v>
      </c>
      <c r="F165" s="184" t="s">
        <v>24</v>
      </c>
      <c r="G165" s="262" t="s">
        <v>282</v>
      </c>
      <c r="H165" s="172"/>
      <c r="I165" s="172"/>
    </row>
    <row r="166" spans="1:11" ht="62.4" x14ac:dyDescent="0.35">
      <c r="A166" s="201">
        <v>3</v>
      </c>
      <c r="B166" s="261" t="s">
        <v>101</v>
      </c>
      <c r="C166" s="183">
        <v>7.0000000000000007E-2</v>
      </c>
      <c r="D166" s="183"/>
      <c r="E166" s="183">
        <v>7.0000000000000007E-2</v>
      </c>
      <c r="F166" s="184" t="s">
        <v>24</v>
      </c>
      <c r="G166" s="262" t="s">
        <v>282</v>
      </c>
      <c r="H166" s="172"/>
      <c r="I166" s="172"/>
    </row>
    <row r="167" spans="1:11" ht="78" x14ac:dyDescent="0.35">
      <c r="A167" s="196">
        <v>4</v>
      </c>
      <c r="B167" s="261" t="s">
        <v>102</v>
      </c>
      <c r="C167" s="183">
        <v>7.0000000000000007E-2</v>
      </c>
      <c r="D167" s="183"/>
      <c r="E167" s="183">
        <v>7.0000000000000007E-2</v>
      </c>
      <c r="F167" s="184" t="s">
        <v>24</v>
      </c>
      <c r="G167" s="262" t="s">
        <v>284</v>
      </c>
      <c r="H167" s="172"/>
      <c r="I167" s="172"/>
    </row>
    <row r="168" spans="1:11" ht="31.2" x14ac:dyDescent="0.35">
      <c r="A168" s="201">
        <v>5</v>
      </c>
      <c r="B168" s="202" t="s">
        <v>103</v>
      </c>
      <c r="C168" s="183">
        <v>4.0000000000000001E-3</v>
      </c>
      <c r="D168" s="183"/>
      <c r="E168" s="183">
        <v>4.0000000000000001E-3</v>
      </c>
      <c r="F168" s="183" t="s">
        <v>24</v>
      </c>
      <c r="G168" s="196" t="s">
        <v>49</v>
      </c>
      <c r="H168" s="172"/>
      <c r="I168" s="172"/>
    </row>
    <row r="169" spans="1:11" ht="31.2" x14ac:dyDescent="0.35">
      <c r="A169" s="196">
        <v>6</v>
      </c>
      <c r="B169" s="249" t="s">
        <v>260</v>
      </c>
      <c r="C169" s="251">
        <v>0.15</v>
      </c>
      <c r="D169" s="251"/>
      <c r="E169" s="251">
        <v>0.15</v>
      </c>
      <c r="F169" s="251" t="s">
        <v>21</v>
      </c>
      <c r="G169" s="217" t="s">
        <v>33</v>
      </c>
      <c r="H169" s="172"/>
      <c r="I169" s="172"/>
    </row>
    <row r="170" spans="1:11" x14ac:dyDescent="0.35">
      <c r="A170" s="201">
        <v>7</v>
      </c>
      <c r="B170" s="202" t="s">
        <v>118</v>
      </c>
      <c r="C170" s="183">
        <v>0.2</v>
      </c>
      <c r="D170" s="216"/>
      <c r="E170" s="183">
        <v>0.2</v>
      </c>
      <c r="F170" s="183" t="s">
        <v>22</v>
      </c>
      <c r="G170" s="201" t="s">
        <v>33</v>
      </c>
      <c r="H170" s="172"/>
      <c r="I170" s="172"/>
    </row>
    <row r="171" spans="1:11" ht="31.2" x14ac:dyDescent="0.35">
      <c r="A171" s="176">
        <v>8</v>
      </c>
      <c r="B171" s="178" t="s">
        <v>162</v>
      </c>
      <c r="C171" s="176">
        <v>6.98</v>
      </c>
      <c r="D171" s="176"/>
      <c r="E171" s="176">
        <v>6.98</v>
      </c>
      <c r="F171" s="176" t="s">
        <v>18</v>
      </c>
      <c r="G171" s="176" t="s">
        <v>64</v>
      </c>
      <c r="H171" s="181"/>
      <c r="I171" s="210"/>
      <c r="J171" s="181"/>
    </row>
    <row r="172" spans="1:11" ht="31.2" x14ac:dyDescent="0.35">
      <c r="A172" s="201">
        <v>9</v>
      </c>
      <c r="B172" s="202" t="s">
        <v>164</v>
      </c>
      <c r="C172" s="230">
        <v>20</v>
      </c>
      <c r="D172" s="183"/>
      <c r="E172" s="183">
        <v>20</v>
      </c>
      <c r="F172" s="183" t="s">
        <v>12</v>
      </c>
      <c r="G172" s="201" t="s">
        <v>64</v>
      </c>
      <c r="H172" s="181"/>
      <c r="I172" s="210"/>
      <c r="J172" s="181"/>
    </row>
    <row r="173" spans="1:11" x14ac:dyDescent="0.35">
      <c r="A173" s="201">
        <v>10</v>
      </c>
      <c r="B173" s="263" t="s">
        <v>657</v>
      </c>
      <c r="C173" s="264">
        <v>0.5</v>
      </c>
      <c r="D173" s="183"/>
      <c r="E173" s="183">
        <v>0.5</v>
      </c>
      <c r="F173" s="183" t="s">
        <v>12</v>
      </c>
      <c r="G173" s="176" t="s">
        <v>33</v>
      </c>
      <c r="H173" s="209"/>
      <c r="I173" s="210"/>
      <c r="K173" s="227"/>
    </row>
    <row r="174" spans="1:11" x14ac:dyDescent="0.35">
      <c r="A174" s="201">
        <v>11</v>
      </c>
      <c r="B174" s="10" t="s">
        <v>658</v>
      </c>
      <c r="C174" s="176">
        <v>1.2</v>
      </c>
      <c r="D174" s="176"/>
      <c r="E174" s="176">
        <v>1.2</v>
      </c>
      <c r="F174" s="176" t="s">
        <v>12</v>
      </c>
      <c r="G174" s="176" t="s">
        <v>33</v>
      </c>
      <c r="H174" s="177"/>
      <c r="I174" s="210"/>
      <c r="K174" s="227"/>
    </row>
    <row r="175" spans="1:11" s="4" customFormat="1" x14ac:dyDescent="0.35">
      <c r="A175" s="324">
        <v>12</v>
      </c>
      <c r="B175" s="337" t="s">
        <v>156</v>
      </c>
      <c r="C175" s="304">
        <v>8.57</v>
      </c>
      <c r="D175" s="339"/>
      <c r="E175" s="183">
        <v>6.1879999999999997</v>
      </c>
      <c r="F175" s="201" t="s">
        <v>17</v>
      </c>
      <c r="G175" s="205" t="s">
        <v>51</v>
      </c>
      <c r="H175" s="353"/>
      <c r="I175" s="351"/>
      <c r="J175" s="353"/>
      <c r="K175" s="6"/>
    </row>
    <row r="176" spans="1:11" s="4" customFormat="1" x14ac:dyDescent="0.35">
      <c r="A176" s="326"/>
      <c r="B176" s="338"/>
      <c r="C176" s="305"/>
      <c r="D176" s="340"/>
      <c r="E176" s="183">
        <v>2.3839999999999999</v>
      </c>
      <c r="F176" s="201" t="s">
        <v>12</v>
      </c>
      <c r="G176" s="205" t="s">
        <v>51</v>
      </c>
      <c r="H176" s="354"/>
      <c r="I176" s="352"/>
      <c r="J176" s="354"/>
      <c r="K176" s="6"/>
    </row>
    <row r="177" spans="1:11" x14ac:dyDescent="0.35">
      <c r="A177" s="201">
        <v>13</v>
      </c>
      <c r="B177" s="226" t="s">
        <v>649</v>
      </c>
      <c r="C177" s="183">
        <v>2</v>
      </c>
      <c r="D177" s="183"/>
      <c r="E177" s="183">
        <v>2</v>
      </c>
      <c r="F177" s="183" t="s">
        <v>17</v>
      </c>
      <c r="G177" s="201" t="s">
        <v>66</v>
      </c>
      <c r="H177" s="181"/>
      <c r="I177" s="210"/>
      <c r="K177" s="227"/>
    </row>
    <row r="178" spans="1:11" x14ac:dyDescent="0.35">
      <c r="A178" s="196">
        <v>14</v>
      </c>
      <c r="B178" s="226" t="s">
        <v>650</v>
      </c>
      <c r="C178" s="183">
        <v>2.99</v>
      </c>
      <c r="D178" s="183"/>
      <c r="E178" s="183">
        <v>2.99</v>
      </c>
      <c r="F178" s="183" t="s">
        <v>17</v>
      </c>
      <c r="G178" s="201" t="s">
        <v>64</v>
      </c>
      <c r="H178" s="181"/>
      <c r="I178" s="210"/>
      <c r="K178" s="227"/>
    </row>
    <row r="179" spans="1:11" x14ac:dyDescent="0.35">
      <c r="A179" s="201">
        <v>15</v>
      </c>
      <c r="B179" s="226" t="s">
        <v>651</v>
      </c>
      <c r="C179" s="183">
        <v>1.2</v>
      </c>
      <c r="D179" s="183"/>
      <c r="E179" s="183">
        <v>1.2</v>
      </c>
      <c r="F179" s="183" t="s">
        <v>17</v>
      </c>
      <c r="G179" s="201" t="s">
        <v>60</v>
      </c>
      <c r="H179" s="181"/>
      <c r="I179" s="210"/>
      <c r="K179" s="227"/>
    </row>
    <row r="180" spans="1:11" x14ac:dyDescent="0.35">
      <c r="A180" s="201">
        <v>16</v>
      </c>
      <c r="B180" s="226" t="s">
        <v>652</v>
      </c>
      <c r="C180" s="183">
        <v>3</v>
      </c>
      <c r="D180" s="183"/>
      <c r="E180" s="183">
        <v>3</v>
      </c>
      <c r="F180" s="183" t="s">
        <v>17</v>
      </c>
      <c r="G180" s="201" t="s">
        <v>56</v>
      </c>
      <c r="H180" s="181"/>
      <c r="I180" s="210"/>
      <c r="K180" s="227"/>
    </row>
    <row r="181" spans="1:11" ht="17.399999999999999" customHeight="1" x14ac:dyDescent="0.35">
      <c r="A181" s="324">
        <v>17</v>
      </c>
      <c r="B181" s="327" t="s">
        <v>653</v>
      </c>
      <c r="C181" s="330">
        <v>3.9</v>
      </c>
      <c r="D181" s="333"/>
      <c r="E181" s="183">
        <v>0.7</v>
      </c>
      <c r="F181" s="265" t="s">
        <v>17</v>
      </c>
      <c r="G181" s="266" t="s">
        <v>49</v>
      </c>
      <c r="H181" s="341"/>
      <c r="I181" s="336"/>
      <c r="K181" s="227"/>
    </row>
    <row r="182" spans="1:11" ht="17.399999999999999" customHeight="1" x14ac:dyDescent="0.35">
      <c r="A182" s="325"/>
      <c r="B182" s="328"/>
      <c r="C182" s="331"/>
      <c r="D182" s="334"/>
      <c r="E182" s="183">
        <v>1.7000000000000002</v>
      </c>
      <c r="F182" s="265" t="s">
        <v>17</v>
      </c>
      <c r="G182" s="266" t="s">
        <v>54</v>
      </c>
      <c r="H182" s="342"/>
      <c r="I182" s="336"/>
      <c r="K182" s="227"/>
    </row>
    <row r="183" spans="1:11" ht="17.399999999999999" customHeight="1" x14ac:dyDescent="0.35">
      <c r="A183" s="326"/>
      <c r="B183" s="329"/>
      <c r="C183" s="332"/>
      <c r="D183" s="335"/>
      <c r="E183" s="183">
        <v>1.5</v>
      </c>
      <c r="F183" s="265" t="s">
        <v>16</v>
      </c>
      <c r="G183" s="266" t="s">
        <v>54</v>
      </c>
      <c r="H183" s="343"/>
      <c r="I183" s="336"/>
      <c r="K183" s="227"/>
    </row>
    <row r="184" spans="1:11" ht="31.2" x14ac:dyDescent="0.35">
      <c r="A184" s="201">
        <v>18</v>
      </c>
      <c r="B184" s="267" t="s">
        <v>654</v>
      </c>
      <c r="C184" s="183">
        <v>4.9000000000000004</v>
      </c>
      <c r="D184" s="183"/>
      <c r="E184" s="183">
        <v>4.9000000000000004</v>
      </c>
      <c r="F184" s="183" t="s">
        <v>17</v>
      </c>
      <c r="G184" s="201" t="s">
        <v>49</v>
      </c>
      <c r="H184" s="181"/>
      <c r="I184" s="210"/>
      <c r="K184" s="227"/>
    </row>
    <row r="185" spans="1:11" x14ac:dyDescent="0.35">
      <c r="A185" s="201">
        <v>19</v>
      </c>
      <c r="B185" s="10" t="s">
        <v>655</v>
      </c>
      <c r="C185" s="199">
        <v>4.57</v>
      </c>
      <c r="D185" s="176">
        <v>3.4</v>
      </c>
      <c r="E185" s="199">
        <v>1.17</v>
      </c>
      <c r="F185" s="176" t="s">
        <v>17</v>
      </c>
      <c r="G185" s="176" t="s">
        <v>47</v>
      </c>
      <c r="H185" s="181"/>
      <c r="I185" s="210"/>
      <c r="K185" s="227"/>
    </row>
    <row r="186" spans="1:11" x14ac:dyDescent="0.35">
      <c r="A186" s="201">
        <v>20</v>
      </c>
      <c r="B186" s="10" t="s">
        <v>655</v>
      </c>
      <c r="C186" s="199">
        <v>3</v>
      </c>
      <c r="D186" s="176"/>
      <c r="E186" s="199">
        <v>3</v>
      </c>
      <c r="F186" s="176" t="s">
        <v>17</v>
      </c>
      <c r="G186" s="176" t="s">
        <v>33</v>
      </c>
      <c r="H186" s="181"/>
      <c r="I186" s="210"/>
      <c r="K186" s="227"/>
    </row>
    <row r="187" spans="1:11" x14ac:dyDescent="0.35">
      <c r="A187" s="201">
        <v>21</v>
      </c>
      <c r="B187" s="10" t="s">
        <v>656</v>
      </c>
      <c r="C187" s="176">
        <v>1.5</v>
      </c>
      <c r="D187" s="176"/>
      <c r="E187" s="199">
        <v>1.5</v>
      </c>
      <c r="F187" s="176" t="s">
        <v>17</v>
      </c>
      <c r="G187" s="176" t="s">
        <v>66</v>
      </c>
      <c r="H187" s="181"/>
      <c r="I187" s="210"/>
      <c r="K187" s="227"/>
    </row>
    <row r="188" spans="1:11" x14ac:dyDescent="0.35">
      <c r="A188" s="201">
        <v>22</v>
      </c>
      <c r="B188" s="10" t="s">
        <v>673</v>
      </c>
      <c r="C188" s="190">
        <v>0.43569999999999998</v>
      </c>
      <c r="D188" s="176"/>
      <c r="E188" s="190">
        <v>0.43569999999999998</v>
      </c>
      <c r="F188" s="176" t="s">
        <v>17</v>
      </c>
      <c r="G188" s="176" t="s">
        <v>64</v>
      </c>
      <c r="H188" s="181"/>
      <c r="I188" s="210"/>
      <c r="K188" s="227"/>
    </row>
    <row r="189" spans="1:11" s="4" customFormat="1" ht="16.2" customHeight="1" x14ac:dyDescent="0.35">
      <c r="A189" s="201">
        <v>23</v>
      </c>
      <c r="B189" s="203" t="s">
        <v>152</v>
      </c>
      <c r="C189" s="183">
        <v>3.3599999999999998E-2</v>
      </c>
      <c r="D189" s="221"/>
      <c r="E189" s="183">
        <v>3.4000000000000002E-2</v>
      </c>
      <c r="F189" s="201" t="s">
        <v>16</v>
      </c>
      <c r="G189" s="201" t="s">
        <v>49</v>
      </c>
      <c r="H189" s="222"/>
      <c r="I189" s="210"/>
      <c r="J189" s="222"/>
      <c r="K189" s="6"/>
    </row>
    <row r="190" spans="1:11" x14ac:dyDescent="0.35">
      <c r="A190" s="201">
        <v>24</v>
      </c>
      <c r="B190" s="268" t="s">
        <v>644</v>
      </c>
      <c r="C190" s="183">
        <v>0.2</v>
      </c>
      <c r="D190" s="183"/>
      <c r="E190" s="183">
        <v>0.2</v>
      </c>
      <c r="F190" s="183" t="s">
        <v>16</v>
      </c>
      <c r="G190" s="201" t="s">
        <v>56</v>
      </c>
      <c r="H190" s="181"/>
      <c r="I190" s="210"/>
      <c r="K190" s="227"/>
    </row>
    <row r="191" spans="1:11" x14ac:dyDescent="0.35">
      <c r="A191" s="196">
        <v>25</v>
      </c>
      <c r="B191" s="268" t="s">
        <v>644</v>
      </c>
      <c r="C191" s="183">
        <v>0.12</v>
      </c>
      <c r="D191" s="183"/>
      <c r="E191" s="183">
        <v>0.12</v>
      </c>
      <c r="F191" s="183" t="s">
        <v>16</v>
      </c>
      <c r="G191" s="201" t="s">
        <v>43</v>
      </c>
      <c r="H191" s="181"/>
      <c r="I191" s="210"/>
      <c r="K191" s="227"/>
    </row>
    <row r="192" spans="1:11" x14ac:dyDescent="0.35">
      <c r="A192" s="201">
        <v>26</v>
      </c>
      <c r="B192" s="268" t="s">
        <v>644</v>
      </c>
      <c r="C192" s="183">
        <v>0.23</v>
      </c>
      <c r="D192" s="183"/>
      <c r="E192" s="183">
        <v>0.23</v>
      </c>
      <c r="F192" s="183" t="s">
        <v>16</v>
      </c>
      <c r="G192" s="201" t="s">
        <v>64</v>
      </c>
      <c r="H192" s="181"/>
      <c r="I192" s="210"/>
      <c r="K192" s="227"/>
    </row>
    <row r="193" spans="1:11" x14ac:dyDescent="0.35">
      <c r="A193" s="196">
        <v>27</v>
      </c>
      <c r="B193" s="268" t="s">
        <v>644</v>
      </c>
      <c r="C193" s="230">
        <v>9.3700000000000006E-2</v>
      </c>
      <c r="D193" s="183"/>
      <c r="E193" s="183">
        <v>9.4E-2</v>
      </c>
      <c r="F193" s="183" t="s">
        <v>16</v>
      </c>
      <c r="G193" s="201" t="s">
        <v>35</v>
      </c>
      <c r="H193" s="209"/>
      <c r="I193" s="210"/>
      <c r="K193" s="227"/>
    </row>
    <row r="194" spans="1:11" ht="31.2" x14ac:dyDescent="0.35">
      <c r="A194" s="201">
        <v>28</v>
      </c>
      <c r="B194" s="269" t="s">
        <v>645</v>
      </c>
      <c r="C194" s="183">
        <v>0.3</v>
      </c>
      <c r="D194" s="183"/>
      <c r="E194" s="183">
        <v>0.30000000000000004</v>
      </c>
      <c r="F194" s="183" t="s">
        <v>16</v>
      </c>
      <c r="G194" s="184" t="s">
        <v>51</v>
      </c>
      <c r="H194" s="181"/>
      <c r="I194" s="210"/>
      <c r="K194" s="227"/>
    </row>
    <row r="195" spans="1:11" ht="31.2" x14ac:dyDescent="0.35">
      <c r="A195" s="196">
        <v>29</v>
      </c>
      <c r="B195" s="269" t="s">
        <v>646</v>
      </c>
      <c r="C195" s="183">
        <v>1.69</v>
      </c>
      <c r="D195" s="183"/>
      <c r="E195" s="183">
        <v>1.69</v>
      </c>
      <c r="F195" s="183" t="s">
        <v>16</v>
      </c>
      <c r="G195" s="184" t="s">
        <v>64</v>
      </c>
      <c r="H195" s="209"/>
      <c r="I195" s="210"/>
      <c r="K195" s="227"/>
    </row>
    <row r="196" spans="1:11" ht="31.2" x14ac:dyDescent="0.35">
      <c r="A196" s="201">
        <v>30</v>
      </c>
      <c r="B196" s="10" t="s">
        <v>647</v>
      </c>
      <c r="C196" s="199">
        <v>0.4</v>
      </c>
      <c r="D196" s="176"/>
      <c r="E196" s="199">
        <v>0.4</v>
      </c>
      <c r="F196" s="176" t="s">
        <v>16</v>
      </c>
      <c r="G196" s="176" t="s">
        <v>68</v>
      </c>
      <c r="H196" s="181"/>
      <c r="I196" s="210"/>
      <c r="K196" s="227"/>
    </row>
    <row r="197" spans="1:11" ht="31.2" x14ac:dyDescent="0.35">
      <c r="A197" s="196">
        <v>31</v>
      </c>
      <c r="B197" s="10" t="s">
        <v>648</v>
      </c>
      <c r="C197" s="199">
        <v>0.2</v>
      </c>
      <c r="D197" s="176"/>
      <c r="E197" s="199">
        <v>0.2</v>
      </c>
      <c r="F197" s="176" t="s">
        <v>16</v>
      </c>
      <c r="G197" s="176" t="s">
        <v>68</v>
      </c>
      <c r="H197" s="181"/>
      <c r="I197" s="210"/>
      <c r="K197" s="227"/>
    </row>
  </sheetData>
  <autoFilter ref="A9:I197" xr:uid="{00000000-0009-0000-0000-000008000000}"/>
  <sortState xmlns:xlrd2="http://schemas.microsoft.com/office/spreadsheetml/2017/richdata2" ref="A164:K197">
    <sortCondition ref="F164:F170"/>
  </sortState>
  <mergeCells count="142">
    <mergeCell ref="J63:J64"/>
    <mergeCell ref="J65:J68"/>
    <mergeCell ref="J69:J70"/>
    <mergeCell ref="J72:J75"/>
    <mergeCell ref="J86:J91"/>
    <mergeCell ref="D61:D62"/>
    <mergeCell ref="D63:D64"/>
    <mergeCell ref="J6:J8"/>
    <mergeCell ref="J56:J60"/>
    <mergeCell ref="J36:J37"/>
    <mergeCell ref="J38:J39"/>
    <mergeCell ref="J40:J41"/>
    <mergeCell ref="H69:H70"/>
    <mergeCell ref="I69:I70"/>
    <mergeCell ref="D65:D68"/>
    <mergeCell ref="D69:D70"/>
    <mergeCell ref="D36:D37"/>
    <mergeCell ref="A69:A70"/>
    <mergeCell ref="B69:B70"/>
    <mergeCell ref="C69:C70"/>
    <mergeCell ref="A65:A68"/>
    <mergeCell ref="A95:A97"/>
    <mergeCell ref="J44:J45"/>
    <mergeCell ref="J49:J50"/>
    <mergeCell ref="J61:J62"/>
    <mergeCell ref="A72:A75"/>
    <mergeCell ref="B72:B75"/>
    <mergeCell ref="C72:C75"/>
    <mergeCell ref="D72:D75"/>
    <mergeCell ref="I72:I75"/>
    <mergeCell ref="A86:A91"/>
    <mergeCell ref="B86:B91"/>
    <mergeCell ref="C86:C91"/>
    <mergeCell ref="H86:H91"/>
    <mergeCell ref="I86:I91"/>
    <mergeCell ref="G86:G91"/>
    <mergeCell ref="D86:D91"/>
    <mergeCell ref="G95:G97"/>
    <mergeCell ref="I95:I97"/>
    <mergeCell ref="H95:H97"/>
    <mergeCell ref="H72:H75"/>
    <mergeCell ref="B56:B60"/>
    <mergeCell ref="C56:C60"/>
    <mergeCell ref="I56:I60"/>
    <mergeCell ref="B65:B68"/>
    <mergeCell ref="C65:C68"/>
    <mergeCell ref="H65:H68"/>
    <mergeCell ref="I65:I68"/>
    <mergeCell ref="H38:H39"/>
    <mergeCell ref="I38:I39"/>
    <mergeCell ref="B61:B62"/>
    <mergeCell ref="C61:C62"/>
    <mergeCell ref="H44:H45"/>
    <mergeCell ref="I44:I45"/>
    <mergeCell ref="H61:H62"/>
    <mergeCell ref="I61:I62"/>
    <mergeCell ref="B49:B50"/>
    <mergeCell ref="D40:D41"/>
    <mergeCell ref="C49:C50"/>
    <mergeCell ref="I49:I50"/>
    <mergeCell ref="H49:H50"/>
    <mergeCell ref="C38:C39"/>
    <mergeCell ref="D38:D39"/>
    <mergeCell ref="A63:A64"/>
    <mergeCell ref="B63:B64"/>
    <mergeCell ref="C63:C64"/>
    <mergeCell ref="H63:H64"/>
    <mergeCell ref="I63:I64"/>
    <mergeCell ref="A56:A60"/>
    <mergeCell ref="A61:A62"/>
    <mergeCell ref="D56:D60"/>
    <mergeCell ref="I16:I19"/>
    <mergeCell ref="I20:I25"/>
    <mergeCell ref="I26:I31"/>
    <mergeCell ref="H56:H60"/>
    <mergeCell ref="A36:A37"/>
    <mergeCell ref="B36:B37"/>
    <mergeCell ref="C36:C37"/>
    <mergeCell ref="I36:I37"/>
    <mergeCell ref="H36:H37"/>
    <mergeCell ref="A40:A41"/>
    <mergeCell ref="B40:B41"/>
    <mergeCell ref="C40:C41"/>
    <mergeCell ref="H40:H41"/>
    <mergeCell ref="I40:I41"/>
    <mergeCell ref="A38:A39"/>
    <mergeCell ref="B38:B39"/>
    <mergeCell ref="A44:A45"/>
    <mergeCell ref="B44:B45"/>
    <mergeCell ref="C44:C45"/>
    <mergeCell ref="D44:D45"/>
    <mergeCell ref="A49:A50"/>
    <mergeCell ref="A2:I2"/>
    <mergeCell ref="A3:I3"/>
    <mergeCell ref="A6:A8"/>
    <mergeCell ref="B6:B8"/>
    <mergeCell ref="C6:C8"/>
    <mergeCell ref="D6:D8"/>
    <mergeCell ref="E6:E8"/>
    <mergeCell ref="F6:F8"/>
    <mergeCell ref="G6:G8"/>
    <mergeCell ref="H6:H8"/>
    <mergeCell ref="I6:I8"/>
    <mergeCell ref="K131:K135"/>
    <mergeCell ref="C131:C135"/>
    <mergeCell ref="A181:A183"/>
    <mergeCell ref="B181:B183"/>
    <mergeCell ref="C181:C183"/>
    <mergeCell ref="D181:D183"/>
    <mergeCell ref="I181:I183"/>
    <mergeCell ref="A175:A176"/>
    <mergeCell ref="B175:B176"/>
    <mergeCell ref="C175:C176"/>
    <mergeCell ref="D175:D176"/>
    <mergeCell ref="H181:H183"/>
    <mergeCell ref="B131:B135"/>
    <mergeCell ref="G131:G135"/>
    <mergeCell ref="H131:H135"/>
    <mergeCell ref="I131:I135"/>
    <mergeCell ref="A131:A135"/>
    <mergeCell ref="I175:I176"/>
    <mergeCell ref="H175:H176"/>
    <mergeCell ref="J175:J176"/>
    <mergeCell ref="A123:A124"/>
    <mergeCell ref="B123:B124"/>
    <mergeCell ref="C123:C124"/>
    <mergeCell ref="H123:H124"/>
    <mergeCell ref="I123:I124"/>
    <mergeCell ref="D123:D124"/>
    <mergeCell ref="J95:J97"/>
    <mergeCell ref="J98:J100"/>
    <mergeCell ref="G98:G100"/>
    <mergeCell ref="D95:D97"/>
    <mergeCell ref="C95:C97"/>
    <mergeCell ref="B95:B97"/>
    <mergeCell ref="A98:A100"/>
    <mergeCell ref="B98:B100"/>
    <mergeCell ref="C98:C100"/>
    <mergeCell ref="H98:H100"/>
    <mergeCell ref="I98:I100"/>
    <mergeCell ref="D98:D100"/>
    <mergeCell ref="J123:J124"/>
  </mergeCells>
  <conditionalFormatting sqref="H16:H19">
    <cfRule type="duplicateValues" dxfId="269" priority="270" stopIfTrue="1"/>
  </conditionalFormatting>
  <conditionalFormatting sqref="H20:H25">
    <cfRule type="duplicateValues" dxfId="268" priority="271" stopIfTrue="1"/>
  </conditionalFormatting>
  <conditionalFormatting sqref="H26:H31">
    <cfRule type="duplicateValues" dxfId="267" priority="269" stopIfTrue="1"/>
  </conditionalFormatting>
  <conditionalFormatting sqref="H33">
    <cfRule type="duplicateValues" dxfId="266" priority="246" stopIfTrue="1"/>
    <cfRule type="duplicateValues" dxfId="265" priority="263" stopIfTrue="1"/>
    <cfRule type="duplicateValues" dxfId="264" priority="253" stopIfTrue="1"/>
    <cfRule type="duplicateValues" dxfId="263" priority="252" stopIfTrue="1"/>
    <cfRule type="duplicateValues" dxfId="262" priority="251" stopIfTrue="1"/>
    <cfRule type="duplicateValues" dxfId="261" priority="250" stopIfTrue="1"/>
    <cfRule type="duplicateValues" dxfId="260" priority="249" stopIfTrue="1"/>
    <cfRule type="duplicateValues" dxfId="259" priority="248" stopIfTrue="1"/>
    <cfRule type="duplicateValues" dxfId="258" priority="254" stopIfTrue="1"/>
    <cfRule type="duplicateValues" dxfId="257" priority="245" stopIfTrue="1"/>
    <cfRule type="duplicateValues" dxfId="256" priority="247" stopIfTrue="1"/>
    <cfRule type="duplicateValues" dxfId="255" priority="264" stopIfTrue="1"/>
    <cfRule type="duplicateValues" dxfId="254" priority="266" stopIfTrue="1"/>
    <cfRule type="duplicateValues" dxfId="253" priority="267" stopIfTrue="1"/>
    <cfRule type="duplicateValues" dxfId="252" priority="265" stopIfTrue="1"/>
    <cfRule type="duplicateValues" dxfId="251" priority="268" stopIfTrue="1"/>
    <cfRule type="duplicateValues" dxfId="250" priority="255" stopIfTrue="1"/>
    <cfRule type="duplicateValues" dxfId="249" priority="256" stopIfTrue="1"/>
    <cfRule type="duplicateValues" dxfId="248" priority="257" stopIfTrue="1"/>
    <cfRule type="duplicateValues" dxfId="247" priority="258" stopIfTrue="1"/>
    <cfRule type="duplicateValues" dxfId="246" priority="259" stopIfTrue="1"/>
    <cfRule type="duplicateValues" dxfId="245" priority="260" stopIfTrue="1"/>
    <cfRule type="duplicateValues" dxfId="244" priority="261" stopIfTrue="1"/>
    <cfRule type="duplicateValues" dxfId="243" priority="262" stopIfTrue="1"/>
  </conditionalFormatting>
  <conditionalFormatting sqref="H98">
    <cfRule type="duplicateValues" dxfId="242" priority="244" stopIfTrue="1"/>
  </conditionalFormatting>
  <conditionalFormatting sqref="H103">
    <cfRule type="duplicateValues" dxfId="241" priority="390" stopIfTrue="1"/>
    <cfRule type="duplicateValues" dxfId="240" priority="402" stopIfTrue="1"/>
    <cfRule type="duplicateValues" dxfId="239" priority="393" stopIfTrue="1"/>
    <cfRule type="duplicateValues" dxfId="238" priority="394" stopIfTrue="1"/>
  </conditionalFormatting>
  <conditionalFormatting sqref="H104">
    <cfRule type="duplicateValues" dxfId="237" priority="477" stopIfTrue="1"/>
  </conditionalFormatting>
  <conditionalFormatting sqref="H108:H110">
    <cfRule type="duplicateValues" dxfId="236" priority="698" stopIfTrue="1"/>
  </conditionalFormatting>
  <conditionalFormatting sqref="H113">
    <cfRule type="duplicateValues" dxfId="235" priority="383" stopIfTrue="1"/>
    <cfRule type="duplicateValues" dxfId="234" priority="389" stopIfTrue="1"/>
  </conditionalFormatting>
  <conditionalFormatting sqref="H117">
    <cfRule type="duplicateValues" dxfId="233" priority="2" stopIfTrue="1"/>
    <cfRule type="duplicateValues" dxfId="232" priority="3" stopIfTrue="1"/>
    <cfRule type="duplicateValues" dxfId="231" priority="1" stopIfTrue="1"/>
  </conditionalFormatting>
  <conditionalFormatting sqref="H119">
    <cfRule type="duplicateValues" dxfId="230" priority="217" stopIfTrue="1"/>
    <cfRule type="duplicateValues" dxfId="229" priority="216" stopIfTrue="1"/>
  </conditionalFormatting>
  <conditionalFormatting sqref="H119:H121">
    <cfRule type="duplicateValues" dxfId="228" priority="219" stopIfTrue="1"/>
  </conditionalFormatting>
  <conditionalFormatting sqref="H120:H121">
    <cfRule type="duplicateValues" dxfId="227" priority="215" stopIfTrue="1"/>
    <cfRule type="duplicateValues" dxfId="226" priority="218" stopIfTrue="1"/>
    <cfRule type="duplicateValues" dxfId="225" priority="214" stopIfTrue="1"/>
  </conditionalFormatting>
  <conditionalFormatting sqref="H121">
    <cfRule type="duplicateValues" dxfId="224" priority="206" stopIfTrue="1"/>
    <cfRule type="duplicateValues" dxfId="223" priority="205" stopIfTrue="1"/>
    <cfRule type="duplicateValues" dxfId="222" priority="213" stopIfTrue="1"/>
    <cfRule type="duplicateValues" dxfId="221" priority="204" stopIfTrue="1"/>
    <cfRule type="duplicateValues" dxfId="220" priority="189" stopIfTrue="1"/>
    <cfRule type="duplicateValues" dxfId="219" priority="203" stopIfTrue="1"/>
    <cfRule type="duplicateValues" dxfId="218" priority="202" stopIfTrue="1"/>
    <cfRule type="duplicateValues" dxfId="217" priority="201" stopIfTrue="1"/>
    <cfRule type="duplicateValues" dxfId="216" priority="190" stopIfTrue="1"/>
    <cfRule type="duplicateValues" dxfId="215" priority="200" stopIfTrue="1"/>
    <cfRule type="duplicateValues" dxfId="214" priority="199" stopIfTrue="1"/>
    <cfRule type="duplicateValues" dxfId="213" priority="198" stopIfTrue="1"/>
    <cfRule type="duplicateValues" dxfId="212" priority="197" stopIfTrue="1"/>
    <cfRule type="duplicateValues" dxfId="211" priority="196" stopIfTrue="1"/>
    <cfRule type="duplicateValues" dxfId="210" priority="195" stopIfTrue="1"/>
    <cfRule type="duplicateValues" dxfId="209" priority="193" stopIfTrue="1"/>
    <cfRule type="duplicateValues" dxfId="208" priority="191" stopIfTrue="1"/>
    <cfRule type="duplicateValues" dxfId="207" priority="188" stopIfTrue="1"/>
    <cfRule type="duplicateValues" dxfId="206" priority="194" stopIfTrue="1"/>
    <cfRule type="duplicateValues" dxfId="205" priority="192" stopIfTrue="1"/>
    <cfRule type="duplicateValues" dxfId="204" priority="207" stopIfTrue="1"/>
    <cfRule type="duplicateValues" dxfId="203" priority="208" stopIfTrue="1"/>
    <cfRule type="duplicateValues" dxfId="202" priority="209" stopIfTrue="1"/>
    <cfRule type="duplicateValues" dxfId="201" priority="210" stopIfTrue="1"/>
    <cfRule type="duplicateValues" dxfId="200" priority="211" stopIfTrue="1"/>
  </conditionalFormatting>
  <conditionalFormatting sqref="H122">
    <cfRule type="duplicateValues" dxfId="199" priority="521" stopIfTrue="1"/>
    <cfRule type="duplicateValues" dxfId="198" priority="406" stopIfTrue="1"/>
    <cfRule type="duplicateValues" dxfId="197" priority="382" stopIfTrue="1"/>
    <cfRule type="duplicateValues" dxfId="196" priority="520" stopIfTrue="1"/>
  </conditionalFormatting>
  <conditionalFormatting sqref="H125 H122">
    <cfRule type="duplicateValues" dxfId="195" priority="443" stopIfTrue="1"/>
  </conditionalFormatting>
  <conditionalFormatting sqref="H125">
    <cfRule type="duplicateValues" dxfId="194" priority="398" stopIfTrue="1"/>
    <cfRule type="duplicateValues" dxfId="193" priority="432" stopIfTrue="1"/>
    <cfRule type="duplicateValues" dxfId="192" priority="405" stopIfTrue="1"/>
    <cfRule type="duplicateValues" dxfId="191" priority="449" stopIfTrue="1"/>
  </conditionalFormatting>
  <conditionalFormatting sqref="H126:H128">
    <cfRule type="duplicateValues" dxfId="190" priority="184" stopIfTrue="1"/>
  </conditionalFormatting>
  <conditionalFormatting sqref="H136">
    <cfRule type="duplicateValues" dxfId="189" priority="4" stopIfTrue="1"/>
    <cfRule type="duplicateValues" dxfId="188" priority="5" stopIfTrue="1"/>
  </conditionalFormatting>
  <conditionalFormatting sqref="H138:H140 H129:H130 H103 H142">
    <cfRule type="duplicateValues" dxfId="187" priority="842" stopIfTrue="1"/>
  </conditionalFormatting>
  <conditionalFormatting sqref="H138:H140 H129:H130 H107 H103 H142">
    <cfRule type="duplicateValues" dxfId="186" priority="846" stopIfTrue="1"/>
  </conditionalFormatting>
  <conditionalFormatting sqref="H143 H108:H112">
    <cfRule type="duplicateValues" dxfId="185" priority="589" stopIfTrue="1"/>
    <cfRule type="duplicateValues" dxfId="184" priority="590" stopIfTrue="1"/>
  </conditionalFormatting>
  <conditionalFormatting sqref="H143 H112">
    <cfRule type="duplicateValues" dxfId="183" priority="593" stopIfTrue="1"/>
    <cfRule type="duplicateValues" dxfId="182" priority="594" stopIfTrue="1"/>
  </conditionalFormatting>
  <conditionalFormatting sqref="H143">
    <cfRule type="duplicateValues" dxfId="181" priority="597" stopIfTrue="1"/>
    <cfRule type="duplicateValues" dxfId="180" priority="598" stopIfTrue="1"/>
    <cfRule type="duplicateValues" dxfId="179" priority="599" stopIfTrue="1"/>
    <cfRule type="duplicateValues" dxfId="178" priority="600" stopIfTrue="1"/>
    <cfRule type="duplicateValues" dxfId="177" priority="601" stopIfTrue="1"/>
    <cfRule type="duplicateValues" dxfId="176" priority="602" stopIfTrue="1"/>
  </conditionalFormatting>
  <conditionalFormatting sqref="H144">
    <cfRule type="duplicateValues" dxfId="175" priority="44" stopIfTrue="1"/>
    <cfRule type="duplicateValues" dxfId="174" priority="43" stopIfTrue="1"/>
  </conditionalFormatting>
  <conditionalFormatting sqref="H146 H122">
    <cfRule type="duplicateValues" dxfId="173" priority="453" stopIfTrue="1"/>
  </conditionalFormatting>
  <conditionalFormatting sqref="H146 H125 H122">
    <cfRule type="duplicateValues" dxfId="172" priority="450" stopIfTrue="1"/>
  </conditionalFormatting>
  <conditionalFormatting sqref="H146">
    <cfRule type="duplicateValues" dxfId="171" priority="465" stopIfTrue="1"/>
    <cfRule type="duplicateValues" dxfId="170" priority="464" stopIfTrue="1"/>
    <cfRule type="duplicateValues" dxfId="169" priority="463" stopIfTrue="1"/>
    <cfRule type="duplicateValues" dxfId="168" priority="462" stopIfTrue="1"/>
    <cfRule type="duplicateValues" dxfId="167" priority="458" stopIfTrue="1"/>
    <cfRule type="duplicateValues" dxfId="166" priority="456" stopIfTrue="1"/>
  </conditionalFormatting>
  <conditionalFormatting sqref="H147 H149">
    <cfRule type="duplicateValues" dxfId="165" priority="183" stopIfTrue="1"/>
  </conditionalFormatting>
  <conditionalFormatting sqref="H163">
    <cfRule type="duplicateValues" dxfId="164" priority="61" stopIfTrue="1"/>
    <cfRule type="duplicateValues" dxfId="163" priority="62" stopIfTrue="1"/>
    <cfRule type="duplicateValues" dxfId="162" priority="60" stopIfTrue="1"/>
    <cfRule type="duplicateValues" dxfId="161" priority="58" stopIfTrue="1"/>
    <cfRule type="duplicateValues" dxfId="160" priority="55" stopIfTrue="1"/>
    <cfRule type="duplicateValues" dxfId="159" priority="56" stopIfTrue="1"/>
    <cfRule type="duplicateValues" dxfId="158" priority="57" stopIfTrue="1"/>
    <cfRule type="duplicateValues" dxfId="157" priority="59" stopIfTrue="1"/>
  </conditionalFormatting>
  <conditionalFormatting sqref="H172 H123:H124">
    <cfRule type="duplicateValues" dxfId="156" priority="835" stopIfTrue="1"/>
    <cfRule type="duplicateValues" dxfId="155" priority="834" stopIfTrue="1"/>
    <cfRule type="duplicateValues" dxfId="154" priority="833" stopIfTrue="1"/>
  </conditionalFormatting>
  <conditionalFormatting sqref="H173">
    <cfRule type="duplicateValues" dxfId="153" priority="14" stopIfTrue="1"/>
    <cfRule type="duplicateValues" dxfId="152" priority="15" stopIfTrue="1"/>
    <cfRule type="duplicateValues" dxfId="151" priority="16" stopIfTrue="1"/>
  </conditionalFormatting>
  <conditionalFormatting sqref="H175:H176 H114:H115">
    <cfRule type="duplicateValues" dxfId="150" priority="650" stopIfTrue="1"/>
    <cfRule type="duplicateValues" dxfId="149" priority="649" stopIfTrue="1"/>
  </conditionalFormatting>
  <conditionalFormatting sqref="H175:H176">
    <cfRule type="duplicateValues" dxfId="148" priority="648" stopIfTrue="1"/>
  </conditionalFormatting>
  <conditionalFormatting sqref="H176 H114:H115">
    <cfRule type="duplicateValues" dxfId="147" priority="651" stopIfTrue="1"/>
  </conditionalFormatting>
  <conditionalFormatting sqref="H177">
    <cfRule type="duplicateValues" dxfId="146" priority="27" stopIfTrue="1"/>
    <cfRule type="duplicateValues" dxfId="145" priority="25" stopIfTrue="1"/>
    <cfRule type="duplicateValues" dxfId="144" priority="26" stopIfTrue="1"/>
  </conditionalFormatting>
  <conditionalFormatting sqref="H177:H180 H116">
    <cfRule type="duplicateValues" dxfId="143" priority="23" stopIfTrue="1"/>
    <cfRule type="duplicateValues" dxfId="142" priority="22" stopIfTrue="1"/>
  </conditionalFormatting>
  <conditionalFormatting sqref="H180">
    <cfRule type="duplicateValues" dxfId="141" priority="24" stopIfTrue="1"/>
  </conditionalFormatting>
  <conditionalFormatting sqref="H181">
    <cfRule type="duplicateValues" dxfId="140" priority="18" stopIfTrue="1"/>
    <cfRule type="duplicateValues" dxfId="139" priority="19" stopIfTrue="1"/>
    <cfRule type="duplicateValues" dxfId="138" priority="20" stopIfTrue="1"/>
    <cfRule type="duplicateValues" dxfId="137" priority="21" stopIfTrue="1"/>
  </conditionalFormatting>
  <conditionalFormatting sqref="H184">
    <cfRule type="duplicateValues" dxfId="136" priority="17" stopIfTrue="1"/>
  </conditionalFormatting>
  <conditionalFormatting sqref="H189">
    <cfRule type="duplicateValues" dxfId="135" priority="8" stopIfTrue="1"/>
    <cfRule type="duplicateValues" dxfId="134" priority="9" stopIfTrue="1"/>
    <cfRule type="duplicateValues" dxfId="133" priority="12" stopIfTrue="1"/>
  </conditionalFormatting>
  <conditionalFormatting sqref="H190:H194">
    <cfRule type="duplicateValues" dxfId="132" priority="40" stopIfTrue="1"/>
    <cfRule type="duplicateValues" dxfId="131" priority="41" stopIfTrue="1"/>
    <cfRule type="duplicateValues" dxfId="130" priority="42" stopIfTrue="1"/>
  </conditionalFormatting>
  <conditionalFormatting sqref="H195">
    <cfRule type="duplicateValues" dxfId="129" priority="38" stopIfTrue="1"/>
    <cfRule type="duplicateValues" dxfId="128" priority="39" stopIfTrue="1"/>
  </conditionalFormatting>
  <conditionalFormatting sqref="H196:H197">
    <cfRule type="duplicateValues" dxfId="127" priority="735" stopIfTrue="1"/>
    <cfRule type="duplicateValues" dxfId="126" priority="734" stopIfTrue="1"/>
    <cfRule type="duplicateValues" dxfId="125" priority="733" stopIfTrue="1"/>
    <cfRule type="duplicateValues" dxfId="124" priority="726" stopIfTrue="1"/>
    <cfRule type="duplicateValues" dxfId="123" priority="728" stopIfTrue="1"/>
    <cfRule type="duplicateValues" dxfId="122" priority="732" stopIfTrue="1"/>
    <cfRule type="duplicateValues" dxfId="121" priority="731" stopIfTrue="1"/>
    <cfRule type="duplicateValues" dxfId="120" priority="730" stopIfTrue="1"/>
    <cfRule type="duplicateValues" dxfId="119" priority="729" stopIfTrue="1"/>
    <cfRule type="duplicateValues" dxfId="118" priority="727" stopIfTrue="1"/>
  </conditionalFormatting>
  <conditionalFormatting sqref="I121">
    <cfRule type="duplicateValues" dxfId="117" priority="212" stopIfTrue="1"/>
  </conditionalFormatting>
  <conditionalFormatting sqref="J33">
    <cfRule type="duplicateValues" dxfId="116" priority="128" stopIfTrue="1"/>
    <cfRule type="duplicateValues" dxfId="115" priority="123" stopIfTrue="1"/>
    <cfRule type="duplicateValues" dxfId="114" priority="146" stopIfTrue="1"/>
    <cfRule type="duplicateValues" dxfId="113" priority="145" stopIfTrue="1"/>
    <cfRule type="duplicateValues" dxfId="112" priority="124" stopIfTrue="1"/>
    <cfRule type="duplicateValues" dxfId="111" priority="125" stopIfTrue="1"/>
    <cfRule type="duplicateValues" dxfId="110" priority="126" stopIfTrue="1"/>
    <cfRule type="duplicateValues" dxfId="109" priority="127" stopIfTrue="1"/>
    <cfRule type="duplicateValues" dxfId="108" priority="143" stopIfTrue="1"/>
    <cfRule type="duplicateValues" dxfId="107" priority="142" stopIfTrue="1"/>
    <cfRule type="duplicateValues" dxfId="106" priority="141" stopIfTrue="1"/>
    <cfRule type="duplicateValues" dxfId="105" priority="140" stopIfTrue="1"/>
    <cfRule type="duplicateValues" dxfId="104" priority="138" stopIfTrue="1"/>
    <cfRule type="duplicateValues" dxfId="103" priority="137" stopIfTrue="1"/>
    <cfRule type="duplicateValues" dxfId="102" priority="139" stopIfTrue="1"/>
    <cfRule type="duplicateValues" dxfId="101" priority="136" stopIfTrue="1"/>
    <cfRule type="duplicateValues" dxfId="100" priority="135" stopIfTrue="1"/>
    <cfRule type="duplicateValues" dxfId="99" priority="134" stopIfTrue="1"/>
    <cfRule type="duplicateValues" dxfId="98" priority="133" stopIfTrue="1"/>
    <cfRule type="duplicateValues" dxfId="97" priority="132" stopIfTrue="1"/>
    <cfRule type="duplicateValues" dxfId="96" priority="131" stopIfTrue="1"/>
    <cfRule type="duplicateValues" dxfId="95" priority="130" stopIfTrue="1"/>
    <cfRule type="duplicateValues" dxfId="94" priority="129" stopIfTrue="1"/>
    <cfRule type="duplicateValues" dxfId="93" priority="144" stopIfTrue="1"/>
  </conditionalFormatting>
  <conditionalFormatting sqref="J98">
    <cfRule type="duplicateValues" dxfId="92" priority="122" stopIfTrue="1"/>
  </conditionalFormatting>
  <conditionalFormatting sqref="J103">
    <cfRule type="duplicateValues" dxfId="91" priority="159" stopIfTrue="1"/>
    <cfRule type="duplicateValues" dxfId="90" priority="160" stopIfTrue="1"/>
    <cfRule type="duplicateValues" dxfId="89" priority="166" stopIfTrue="1"/>
    <cfRule type="duplicateValues" dxfId="88" priority="157" stopIfTrue="1"/>
  </conditionalFormatting>
  <conditionalFormatting sqref="J104">
    <cfRule type="duplicateValues" dxfId="87" priority="497" stopIfTrue="1"/>
  </conditionalFormatting>
  <conditionalFormatting sqref="J108:J110">
    <cfRule type="duplicateValues" dxfId="86" priority="715" stopIfTrue="1"/>
  </conditionalFormatting>
  <conditionalFormatting sqref="J113">
    <cfRule type="duplicateValues" dxfId="85" priority="151" stopIfTrue="1"/>
    <cfRule type="duplicateValues" dxfId="84" priority="156" stopIfTrue="1"/>
  </conditionalFormatting>
  <conditionalFormatting sqref="J119">
    <cfRule type="duplicateValues" dxfId="83" priority="96" stopIfTrue="1"/>
    <cfRule type="duplicateValues" dxfId="82" priority="95" stopIfTrue="1"/>
  </conditionalFormatting>
  <conditionalFormatting sqref="J119:J121">
    <cfRule type="duplicateValues" dxfId="81" priority="98" stopIfTrue="1"/>
  </conditionalFormatting>
  <conditionalFormatting sqref="J120:J121">
    <cfRule type="duplicateValues" dxfId="80" priority="93" stopIfTrue="1"/>
    <cfRule type="duplicateValues" dxfId="79" priority="94" stopIfTrue="1"/>
    <cfRule type="duplicateValues" dxfId="78" priority="97" stopIfTrue="1"/>
  </conditionalFormatting>
  <conditionalFormatting sqref="J121">
    <cfRule type="duplicateValues" dxfId="77" priority="91" stopIfTrue="1"/>
    <cfRule type="duplicateValues" dxfId="76" priority="90" stopIfTrue="1"/>
    <cfRule type="duplicateValues" dxfId="75" priority="89" stopIfTrue="1"/>
    <cfRule type="duplicateValues" dxfId="74" priority="76" stopIfTrue="1"/>
    <cfRule type="duplicateValues" dxfId="73" priority="77" stopIfTrue="1"/>
    <cfRule type="duplicateValues" dxfId="72" priority="75" stopIfTrue="1"/>
    <cfRule type="duplicateValues" dxfId="71" priority="73" stopIfTrue="1"/>
    <cfRule type="duplicateValues" dxfId="70" priority="72" stopIfTrue="1"/>
    <cfRule type="duplicateValues" dxfId="69" priority="71" stopIfTrue="1"/>
    <cfRule type="duplicateValues" dxfId="68" priority="70" stopIfTrue="1"/>
    <cfRule type="duplicateValues" dxfId="67" priority="69" stopIfTrue="1"/>
    <cfRule type="duplicateValues" dxfId="66" priority="88" stopIfTrue="1"/>
    <cfRule type="duplicateValues" dxfId="65" priority="78" stopIfTrue="1"/>
    <cfRule type="duplicateValues" dxfId="64" priority="87" stopIfTrue="1"/>
    <cfRule type="duplicateValues" dxfId="63" priority="86" stopIfTrue="1"/>
    <cfRule type="duplicateValues" dxfId="62" priority="85" stopIfTrue="1"/>
    <cfRule type="duplicateValues" dxfId="61" priority="68" stopIfTrue="1"/>
    <cfRule type="duplicateValues" dxfId="60" priority="84" stopIfTrue="1"/>
    <cfRule type="duplicateValues" dxfId="59" priority="83" stopIfTrue="1"/>
    <cfRule type="duplicateValues" dxfId="58" priority="82" stopIfTrue="1"/>
    <cfRule type="duplicateValues" dxfId="57" priority="81" stopIfTrue="1"/>
    <cfRule type="duplicateValues" dxfId="56" priority="80" stopIfTrue="1"/>
    <cfRule type="duplicateValues" dxfId="55" priority="79" stopIfTrue="1"/>
    <cfRule type="duplicateValues" dxfId="54" priority="92" stopIfTrue="1"/>
    <cfRule type="duplicateValues" dxfId="53" priority="74" stopIfTrue="1"/>
  </conditionalFormatting>
  <conditionalFormatting sqref="J122">
    <cfRule type="duplicateValues" dxfId="52" priority="530" stopIfTrue="1"/>
    <cfRule type="duplicateValues" dxfId="51" priority="168" stopIfTrue="1"/>
    <cfRule type="duplicateValues" dxfId="50" priority="529" stopIfTrue="1"/>
    <cfRule type="duplicateValues" dxfId="49" priority="150" stopIfTrue="1"/>
  </conditionalFormatting>
  <conditionalFormatting sqref="J125 J122">
    <cfRule type="duplicateValues" dxfId="48" priority="173" stopIfTrue="1"/>
  </conditionalFormatting>
  <conditionalFormatting sqref="J125">
    <cfRule type="duplicateValues" dxfId="47" priority="167" stopIfTrue="1"/>
    <cfRule type="duplicateValues" dxfId="46" priority="171" stopIfTrue="1"/>
    <cfRule type="duplicateValues" dxfId="45" priority="162" stopIfTrue="1"/>
    <cfRule type="duplicateValues" dxfId="44" priority="174" stopIfTrue="1"/>
  </conditionalFormatting>
  <conditionalFormatting sqref="J126:J128">
    <cfRule type="duplicateValues" dxfId="43" priority="64" stopIfTrue="1"/>
  </conditionalFormatting>
  <conditionalFormatting sqref="J136">
    <cfRule type="duplicateValues" dxfId="42" priority="6" stopIfTrue="1"/>
    <cfRule type="duplicateValues" dxfId="41" priority="7" stopIfTrue="1"/>
  </conditionalFormatting>
  <conditionalFormatting sqref="J138:J142 J129:J130 J103">
    <cfRule type="duplicateValues" dxfId="40" priority="867" stopIfTrue="1"/>
  </conditionalFormatting>
  <conditionalFormatting sqref="J138:J142 J129:J130 J107 J103">
    <cfRule type="duplicateValues" dxfId="39" priority="871" stopIfTrue="1"/>
  </conditionalFormatting>
  <conditionalFormatting sqref="J143 J108:J112">
    <cfRule type="duplicateValues" dxfId="38" priority="614" stopIfTrue="1"/>
    <cfRule type="duplicateValues" dxfId="37" priority="615" stopIfTrue="1"/>
  </conditionalFormatting>
  <conditionalFormatting sqref="J143 J112">
    <cfRule type="duplicateValues" dxfId="36" priority="618" stopIfTrue="1"/>
    <cfRule type="duplicateValues" dxfId="35" priority="619" stopIfTrue="1"/>
  </conditionalFormatting>
  <conditionalFormatting sqref="J143">
    <cfRule type="duplicateValues" dxfId="34" priority="622" stopIfTrue="1"/>
    <cfRule type="duplicateValues" dxfId="33" priority="623" stopIfTrue="1"/>
    <cfRule type="duplicateValues" dxfId="32" priority="625" stopIfTrue="1"/>
    <cfRule type="duplicateValues" dxfId="31" priority="626" stopIfTrue="1"/>
    <cfRule type="duplicateValues" dxfId="30" priority="627" stopIfTrue="1"/>
    <cfRule type="duplicateValues" dxfId="29" priority="624" stopIfTrue="1"/>
  </conditionalFormatting>
  <conditionalFormatting sqref="J144">
    <cfRule type="duplicateValues" dxfId="28" priority="45" stopIfTrue="1"/>
    <cfRule type="duplicateValues" dxfId="27" priority="46" stopIfTrue="1"/>
  </conditionalFormatting>
  <conditionalFormatting sqref="J146 J122">
    <cfRule type="duplicateValues" dxfId="26" priority="176" stopIfTrue="1"/>
  </conditionalFormatting>
  <conditionalFormatting sqref="J146 J125 J122">
    <cfRule type="duplicateValues" dxfId="25" priority="175" stopIfTrue="1"/>
  </conditionalFormatting>
  <conditionalFormatting sqref="J146">
    <cfRule type="duplicateValues" dxfId="24" priority="178" stopIfTrue="1"/>
    <cfRule type="duplicateValues" dxfId="23" priority="179" stopIfTrue="1"/>
    <cfRule type="duplicateValues" dxfId="22" priority="180" stopIfTrue="1"/>
    <cfRule type="duplicateValues" dxfId="21" priority="181" stopIfTrue="1"/>
    <cfRule type="duplicateValues" dxfId="20" priority="182" stopIfTrue="1"/>
    <cfRule type="duplicateValues" dxfId="19" priority="177" stopIfTrue="1"/>
  </conditionalFormatting>
  <conditionalFormatting sqref="J147 J149">
    <cfRule type="duplicateValues" dxfId="18" priority="63" stopIfTrue="1"/>
  </conditionalFormatting>
  <conditionalFormatting sqref="J163">
    <cfRule type="duplicateValues" dxfId="17" priority="51" stopIfTrue="1"/>
    <cfRule type="duplicateValues" dxfId="16" priority="50" stopIfTrue="1"/>
    <cfRule type="duplicateValues" dxfId="15" priority="49" stopIfTrue="1"/>
    <cfRule type="duplicateValues" dxfId="14" priority="48" stopIfTrue="1"/>
    <cfRule type="duplicateValues" dxfId="13" priority="47" stopIfTrue="1"/>
    <cfRule type="duplicateValues" dxfId="12" priority="53" stopIfTrue="1"/>
    <cfRule type="duplicateValues" dxfId="11" priority="52" stopIfTrue="1"/>
    <cfRule type="duplicateValues" dxfId="10" priority="54" stopIfTrue="1"/>
  </conditionalFormatting>
  <conditionalFormatting sqref="J172 J123:J124">
    <cfRule type="duplicateValues" dxfId="9" priority="839" stopIfTrue="1"/>
    <cfRule type="duplicateValues" dxfId="8" priority="840" stopIfTrue="1"/>
    <cfRule type="duplicateValues" dxfId="7" priority="841" stopIfTrue="1"/>
  </conditionalFormatting>
  <conditionalFormatting sqref="J175:J176 J114:J115">
    <cfRule type="duplicateValues" dxfId="6" priority="654" stopIfTrue="1"/>
    <cfRule type="duplicateValues" dxfId="5" priority="653" stopIfTrue="1"/>
  </conditionalFormatting>
  <conditionalFormatting sqref="J175:J176">
    <cfRule type="duplicateValues" dxfId="4" priority="652" stopIfTrue="1"/>
  </conditionalFormatting>
  <conditionalFormatting sqref="J176 J114:J115">
    <cfRule type="duplicateValues" dxfId="3" priority="655" stopIfTrue="1"/>
  </conditionalFormatting>
  <conditionalFormatting sqref="J189">
    <cfRule type="duplicateValues" dxfId="2" priority="13" stopIfTrue="1"/>
    <cfRule type="duplicateValues" dxfId="1" priority="11" stopIfTrue="1"/>
    <cfRule type="duplicateValues" dxfId="0" priority="10" stopIfTrue="1"/>
  </conditionalFormatting>
  <printOptions horizontalCentered="1"/>
  <pageMargins left="0.19685039370078741" right="3.937007874015748E-2" top="0.11811023622047245" bottom="0.11811023622047245" header="0.31496062992125984" footer="0.31496062992125984"/>
  <pageSetup paperSize="9" scale="72"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HTB</vt:lpstr>
      <vt:lpstr>Bieu 1CH</vt:lpstr>
      <vt:lpstr>Bieu 4CH</vt:lpstr>
      <vt:lpstr>Bieu 17CH</vt:lpstr>
      <vt:lpstr>Bieu 18CH</vt:lpstr>
      <vt:lpstr>Bieu 19CH</vt:lpstr>
      <vt:lpstr>Bieu 20CH</vt:lpstr>
      <vt:lpstr>Bieu 24CH</vt:lpstr>
      <vt:lpstr>Bieu 25CH</vt:lpstr>
      <vt:lpstr>Sheet1</vt:lpstr>
      <vt:lpstr>bảng 11</vt:lpstr>
      <vt:lpstr>'Bieu 17CH'!Print_Area</vt:lpstr>
      <vt:lpstr>'Bieu 1CH'!Print_Area</vt:lpstr>
      <vt:lpstr>'Bieu 24CH'!Print_Area</vt:lpstr>
      <vt:lpstr>'Bieu 25CH'!Print_Area</vt:lpstr>
      <vt:lpstr>'Bieu 4CH'!Print_Area</vt:lpstr>
      <vt:lpstr>HTB!Print_Area</vt:lpstr>
      <vt:lpstr>'Bieu 17CH'!Print_Titles</vt:lpstr>
      <vt:lpstr>'Bieu 19CH'!Print_Titles</vt:lpstr>
      <vt:lpstr>'Bieu 1CH'!Print_Titles</vt:lpstr>
      <vt:lpstr>'Bieu 25CH'!Print_Titles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Tuân Nguyễn</dc:creator>
  <cp:lastModifiedBy>Tuân Nguyễn</cp:lastModifiedBy>
  <cp:lastPrinted>2025-02-20T03:27:03Z</cp:lastPrinted>
  <dcterms:created xsi:type="dcterms:W3CDTF">2024-10-10T13:37:52Z</dcterms:created>
  <dcterms:modified xsi:type="dcterms:W3CDTF">2025-02-20T03:27:16Z</dcterms:modified>
</cp:coreProperties>
</file>